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torage\соз 13\ЗАКУПКИ\ЗАКУПКИ 2025\Услуги по страхованию имущества\"/>
    </mc:Choice>
  </mc:AlternateContent>
  <bookViews>
    <workbookView xWindow="0" yWindow="0" windowWidth="25200" windowHeight="10980" activeTab="1"/>
  </bookViews>
  <sheets>
    <sheet name="Приложение недвижимость" sheetId="2" r:id="rId1"/>
    <sheet name="перечень оборудования " sheetId="3" r:id="rId2"/>
  </sheets>
  <externalReferences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3" i="3" l="1"/>
  <c r="P53" i="3"/>
  <c r="F10" i="2" l="1"/>
  <c r="F7" i="2"/>
  <c r="F6" i="2"/>
  <c r="F5" i="2"/>
  <c r="F4" i="2"/>
  <c r="F3" i="2"/>
  <c r="F2" i="2"/>
  <c r="D2" i="2" s="1"/>
  <c r="D12" i="2" s="1"/>
</calcChain>
</file>

<file path=xl/comments1.xml><?xml version="1.0" encoding="utf-8"?>
<comments xmlns="http://schemas.openxmlformats.org/spreadsheetml/2006/main">
  <authors>
    <author>Круглов Иван Николаевич</author>
  </authors>
  <commentLis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>Круглов Иван Николаевич:</t>
        </r>
        <r>
          <rPr>
            <sz val="9"/>
            <color indexed="81"/>
            <rFont val="Tahoma"/>
            <family val="2"/>
            <charset val="204"/>
          </rPr>
          <t xml:space="preserve">
внедрить отдельный файл с составом</t>
        </r>
      </text>
    </comment>
  </commentList>
</comments>
</file>

<file path=xl/sharedStrings.xml><?xml version="1.0" encoding="utf-8"?>
<sst xmlns="http://schemas.openxmlformats.org/spreadsheetml/2006/main" count="426" uniqueCount="168">
  <si>
    <t>№ п/п</t>
  </si>
  <si>
    <t>Адрес местонахождения территории</t>
  </si>
  <si>
    <t>Краткое описание здания/сооружения (функциональное назначение), где находится имущество</t>
  </si>
  <si>
    <t>Общее кол-во этажей /занимаемый этаж</t>
  </si>
  <si>
    <t>Общая площадь, кв. м / занимаемая площадь</t>
  </si>
  <si>
    <t>Год постройки / год проведения последнего кап. ремонта здания</t>
  </si>
  <si>
    <t>Материал конструкций здания: стены/ перекрытия/ перегородки / кровля</t>
  </si>
  <si>
    <t>Наличие утеплителя фасада / перегородок (полов). Если есть, укажите материал утеплителя.</t>
  </si>
  <si>
    <t>Наличие в здании исправных огнетушителей  (есть/нет, если есть - указать кол-во)</t>
  </si>
  <si>
    <t>Наличие в здании исправной автоматической пожарной сигнализации  (есть/нет, если есть - указать площадь покрытия)</t>
  </si>
  <si>
    <t>Наличие в здании исправных установок автоматического пожаротушения (есть/нет, если есть - указать площадь покрытия)</t>
  </si>
  <si>
    <t>Наличие охранной сигнализации (к централизованному внутреннему пульту, на пульт вневедомственной охраны - указать)</t>
  </si>
  <si>
    <t>Организация физической охраны: ССБ(собственная служба безопасности), СВО(служба вневедомственной охраны), КОП(коммерческое охранное предприятие), другими</t>
  </si>
  <si>
    <t>Перечень оборудования, передаваемого в залог</t>
  </si>
  <si>
    <t>Вид актива</t>
  </si>
  <si>
    <t>Марка (фирма производитель)</t>
  </si>
  <si>
    <t>Модель</t>
  </si>
  <si>
    <t>Страна изготовления</t>
  </si>
  <si>
    <t>Год выпуска</t>
  </si>
  <si>
    <t>Тип идентификатора (Заводской / серийный номер)</t>
  </si>
  <si>
    <t>Признак отнесения к технологической линии</t>
  </si>
  <si>
    <t>Состав / комплектация позиции (основные узлы и агрегаты)</t>
  </si>
  <si>
    <t>Номер счета бух. учета</t>
  </si>
  <si>
    <t>Адрес местонахождения</t>
  </si>
  <si>
    <t>Дата постановки на баланс</t>
  </si>
  <si>
    <t>Инвентарный номер</t>
  </si>
  <si>
    <t>Приобретаемое имущество</t>
  </si>
  <si>
    <t>Номер договора купли-продажи</t>
  </si>
  <si>
    <t>Дата договора купли-продажи</t>
  </si>
  <si>
    <t>Прочее технологическое оборудование</t>
  </si>
  <si>
    <t>394033, г. Воронеж, ул. Старых Большевиков, д. 5</t>
  </si>
  <si>
    <t>Корпус №8 (Литер А). Производственный корпус</t>
  </si>
  <si>
    <t>1967/2024</t>
  </si>
  <si>
    <t>Стены кирпичные, перекрытия железобетонные по ж/б ригелям, перегородки из кирпича и стеклоблоков, кровля четырех скатная из метало профиля по деревянным стропилам</t>
  </si>
  <si>
    <t>Нет</t>
  </si>
  <si>
    <t>нет</t>
  </si>
  <si>
    <t>есть, 46 (ОУ, ОП, ОВЭ)</t>
  </si>
  <si>
    <r>
      <t>есть, 6379 м</t>
    </r>
    <r>
      <rPr>
        <sz val="10"/>
        <color indexed="18"/>
        <rFont val="Calibri"/>
        <family val="2"/>
        <charset val="204"/>
      </rPr>
      <t>²</t>
    </r>
  </si>
  <si>
    <t>ССБ, КОП (договор на вызов группы быстрого реагирования ЧОП "Вепрь-2" и группы задержания (наряда полиции) ФГКУ "УВО ВНГ России по Воронежской области"</t>
  </si>
  <si>
    <t>есть, к центральному внутреннему пульту</t>
  </si>
  <si>
    <t>Пристройка (Литер А1). Офисный корпус</t>
  </si>
  <si>
    <t>Пристройка (1 этаж) (Литер А2). Помещения энергоностиелей предприятия</t>
  </si>
  <si>
    <t>Пристройка (2 этаж) (Литера А2). Помещения дежурного и обслуживающего персонала энергоностилей.</t>
  </si>
  <si>
    <t>Пристройка (Литер А3). Офисный корпус, с испытательными лобраториями.</t>
  </si>
  <si>
    <t>Пристройка (Литер А4). Технические помещения для нужд производства</t>
  </si>
  <si>
    <t>Холодная пристройка (Литер а).  Заборная вентиляционная шахта для кондиционеров</t>
  </si>
  <si>
    <t>Холодная пристройка (Литер а1). Вход в здание с южной строны</t>
  </si>
  <si>
    <t>Нежилое здание (Литер Б)</t>
  </si>
  <si>
    <t>Нежилое здание (Литер Б) пристройка. КПП, малярный участок, помещение хранения кислот и хим. Реактивов</t>
  </si>
  <si>
    <t>Стены кирпичные, перекрытия железобетонные, перегородки из кирпича, кровля скатная из метало профиля по деревянным стропилам</t>
  </si>
  <si>
    <t>Стены сэндвич панели, перекрытия железобетонные перегородки из ГКЛ по метало каркасу, кровля скатная из сэндвич панелей</t>
  </si>
  <si>
    <t>Стены кирпичные, перекрытия железобетонные, перегородки из кирпича, кровля наплавляемая по ж/б плитам</t>
  </si>
  <si>
    <t>есть, 18 (ОУ, ОП,)</t>
  </si>
  <si>
    <r>
      <t>есть, 2442 м</t>
    </r>
    <r>
      <rPr>
        <sz val="10"/>
        <color indexed="18"/>
        <rFont val="Calibri"/>
        <family val="2"/>
        <charset val="204"/>
      </rPr>
      <t>²</t>
    </r>
  </si>
  <si>
    <t>есть, 6 (ОУ, ОП,)</t>
  </si>
  <si>
    <r>
      <t>есть, 456 м</t>
    </r>
    <r>
      <rPr>
        <sz val="10"/>
        <color indexed="18"/>
        <rFont val="Calibri"/>
        <family val="2"/>
        <charset val="204"/>
      </rPr>
      <t>²</t>
    </r>
  </si>
  <si>
    <t>есть, 4 (ОУ, ОП,)</t>
  </si>
  <si>
    <r>
      <t>есть, 279 м</t>
    </r>
    <r>
      <rPr>
        <sz val="10"/>
        <color indexed="18"/>
        <rFont val="Calibri"/>
        <family val="2"/>
        <charset val="204"/>
      </rPr>
      <t>²</t>
    </r>
  </si>
  <si>
    <t>есть, 13 (ОУ, ОП,)</t>
  </si>
  <si>
    <r>
      <t>есть, 2047 м</t>
    </r>
    <r>
      <rPr>
        <sz val="10"/>
        <color indexed="18"/>
        <rFont val="Calibri"/>
        <family val="2"/>
        <charset val="204"/>
      </rPr>
      <t>²</t>
    </r>
  </si>
  <si>
    <t>есть, 5 (ОУ, ОП,)</t>
  </si>
  <si>
    <r>
      <t>есть, 323 м</t>
    </r>
    <r>
      <rPr>
        <sz val="10"/>
        <color indexed="18"/>
        <rFont val="Calibri"/>
        <family val="2"/>
        <charset val="204"/>
      </rPr>
      <t>²</t>
    </r>
  </si>
  <si>
    <t>есть, 30 (ОУ, ОП,)</t>
  </si>
  <si>
    <r>
      <t>есть, 1504 м</t>
    </r>
    <r>
      <rPr>
        <sz val="10"/>
        <color indexed="18"/>
        <rFont val="Calibri"/>
        <family val="2"/>
        <charset val="204"/>
      </rPr>
      <t>²</t>
    </r>
  </si>
  <si>
    <r>
      <t>есть, 109 м</t>
    </r>
    <r>
      <rPr>
        <sz val="10"/>
        <color indexed="18"/>
        <rFont val="Calibri"/>
        <family val="2"/>
        <charset val="204"/>
      </rPr>
      <t>²</t>
    </r>
  </si>
  <si>
    <t>01</t>
  </si>
  <si>
    <t>394033, г. Воронеж, ул. Старых Большевиков, д. 5. Корпус №8 (Литер А). Производственный корпус:</t>
  </si>
  <si>
    <t>Кластерная установка напыления золота на обратную сторону пластины</t>
  </si>
  <si>
    <t>Модуль травления RHSE для системы Sigma fxP</t>
  </si>
  <si>
    <t>Установка мультипликации и экспонирования фоторезиста NSR-2205 i12D, Nicon, Япония</t>
  </si>
  <si>
    <t>Установка нанесения, проявления и сушки фоторезиста SK-80EX</t>
  </si>
  <si>
    <t>Установка плазмо-химического удаления фоторезиста Р 200</t>
  </si>
  <si>
    <t>Автоматическая система микросварки</t>
  </si>
  <si>
    <t>Течеискатель гелиевый  INFCON   UL  1000 Fab</t>
  </si>
  <si>
    <t>Установка  разварки толстой проволокой "BJ 939"</t>
  </si>
  <si>
    <t>Установка автоматич.монтажа кристаллов Palomar3880</t>
  </si>
  <si>
    <t>Установка групповой герметизации транзисторов ITS-500</t>
  </si>
  <si>
    <t>Установка зондовая ЭМ-6520</t>
  </si>
  <si>
    <t>Установка лазерной маркировки "Fmark-20 NS"</t>
  </si>
  <si>
    <t>Установка монтажа кристаллов PALOMAR 3500-III</t>
  </si>
  <si>
    <t>Установка найлейки крышек ITS-Model  500</t>
  </si>
  <si>
    <t>Установка определения целостности корпусов (G-254 А)</t>
  </si>
  <si>
    <t>Установка Раlomar 3800</t>
  </si>
  <si>
    <t>Установка разварки выводов Delvotec 5630</t>
  </si>
  <si>
    <t>Установка ультразвуковой сварки в глубоком колодце</t>
  </si>
  <si>
    <t>Печь водородная VH_TI300_D500H600_Mo</t>
  </si>
  <si>
    <t>8 отдел</t>
  </si>
  <si>
    <t>1996       (2017 восстановлен)</t>
  </si>
  <si>
    <t>Установка утонения кремниевых пластин DTG 8440</t>
  </si>
  <si>
    <t>21 отд</t>
  </si>
  <si>
    <t>Автоматическая установка для монтажа кристаллов Datacon 2200</t>
  </si>
  <si>
    <t>Автоматическая установка нанесения шариковых припойных выводов SB2-Jet</t>
  </si>
  <si>
    <t>Автоматическая установка разварки кристаллов тонкой проволокой BJ820</t>
  </si>
  <si>
    <t>Высокоточный дозатор для микроэлектроники S-820В</t>
  </si>
  <si>
    <t>Комбинированный комплекс герметизации</t>
  </si>
  <si>
    <t>Лазерный маркирующий  комплекс "FMark-20YRL"</t>
  </si>
  <si>
    <t>Микроскоп металлографический ММН-2</t>
  </si>
  <si>
    <t>Миксер двухосевой DAS 150 SP</t>
  </si>
  <si>
    <t>Система герметизации роликовой сваркой AF1250-VPST</t>
  </si>
  <si>
    <t>Система монтажа кристаллов Т-600</t>
  </si>
  <si>
    <t>Тестер соединений</t>
  </si>
  <si>
    <t>Течеискатель гелиевый UL 1000 Fab</t>
  </si>
  <si>
    <t>Установка SET FC 150 для монтажа кристаллов</t>
  </si>
  <si>
    <t>Установка автоматической оптич.инспек.Falcon 520PD</t>
  </si>
  <si>
    <t>Установка автоматической прихватки крышек к металлокерамическим корпусам НРS 9500MLT</t>
  </si>
  <si>
    <t>Установка вакуумной пайки</t>
  </si>
  <si>
    <t>Установка вакуумной пайки Сеntrotherm VLO20</t>
  </si>
  <si>
    <t>Установка герметизации ИЭТв металлостекл. и маталлокерамич.корпусах SM8500 AMADA MIYACHI</t>
  </si>
  <si>
    <t>Установка монтажа кристаллов</t>
  </si>
  <si>
    <t>Установка наклейки пластин</t>
  </si>
  <si>
    <t>Установка растяжки пленоч.носителя разрез.полупров</t>
  </si>
  <si>
    <t>Установка УФ- отверждения пленки</t>
  </si>
  <si>
    <t>Шкаф с принудительной конвекцией FD 115</t>
  </si>
  <si>
    <t>394033, г. Воронеж, ул. Старых Большевиков, д. 5. Пристройка (Литер А3). Офисный корпус, с испытательными лабораториями:</t>
  </si>
  <si>
    <t>36 отд</t>
  </si>
  <si>
    <t>Автоматическая зондовая установка UF3000ЕХ</t>
  </si>
  <si>
    <t>Измерит.сист. для конт.парам.и функц.м/схUItraFIex (Установка контроля электрических параметров и фу</t>
  </si>
  <si>
    <t>Испытательная тестовая система J750Ex-HD</t>
  </si>
  <si>
    <t>Установка по определению содержания паров воды в корпусах интегральных схем</t>
  </si>
  <si>
    <t>31.07.2016 15:00:05</t>
  </si>
  <si>
    <t>24.11.2021 23:59:00</t>
  </si>
  <si>
    <t>24.11.2021 23:59:59</t>
  </si>
  <si>
    <t>30.09.2018 13:00:02</t>
  </si>
  <si>
    <t>31.07.2016 15:05:01</t>
  </si>
  <si>
    <t>31.05.2024 10:33:01</t>
  </si>
  <si>
    <t>31.08.2015 12:00:08</t>
  </si>
  <si>
    <t>30.04.2016 13:00:04</t>
  </si>
  <si>
    <t>31.08.2016 14:00:00</t>
  </si>
  <si>
    <t>31.07.2016 15:05:03</t>
  </si>
  <si>
    <t>30.09.2012 0:00:01</t>
  </si>
  <si>
    <t>31.01.2016 18:00:02</t>
  </si>
  <si>
    <t>30.06.2012 0:00:01</t>
  </si>
  <si>
    <t>31.12.2013 0:00:01</t>
  </si>
  <si>
    <t>31.01.2018 17:00:00</t>
  </si>
  <si>
    <t>30.11.2014 14:00:00</t>
  </si>
  <si>
    <t>31.10.2012 0:00:01</t>
  </si>
  <si>
    <t>31.10.2016 16:00:01</t>
  </si>
  <si>
    <t>31.05.2024 10:30:29</t>
  </si>
  <si>
    <t>28.02.2015 13:00:00</t>
  </si>
  <si>
    <t>28.02.2015 13:00:01</t>
  </si>
  <si>
    <t>31.12.2014 13:00:00</t>
  </si>
  <si>
    <t>30.11.2017 17:00:02</t>
  </si>
  <si>
    <t>31.12.2014 13:00:04</t>
  </si>
  <si>
    <t>30.11.2023 15:02:02</t>
  </si>
  <si>
    <t>31.10.2014 23:59:58</t>
  </si>
  <si>
    <t>31.12.2023 12:00:02</t>
  </si>
  <si>
    <t>31.07.2021 12:00:00</t>
  </si>
  <si>
    <t>31.12.2015 13:00:05</t>
  </si>
  <si>
    <t>31.12.2023 12:00:03</t>
  </si>
  <si>
    <t>31.08.2017 12:00:01</t>
  </si>
  <si>
    <t>28.02.2019 18:00:00</t>
  </si>
  <si>
    <t>30.11.2023 15:02:03</t>
  </si>
  <si>
    <t>31.12.2012 0:00:01</t>
  </si>
  <si>
    <t>29.02.2024 13:00:01</t>
  </si>
  <si>
    <t>29.02.2024 13:00:02</t>
  </si>
  <si>
    <t>31.10.2013 0:00:01</t>
  </si>
  <si>
    <t>31.12.2008 0:00:01</t>
  </si>
  <si>
    <t>31.12.2014 13:00:02</t>
  </si>
  <si>
    <t>31.12.2014 13:00:06</t>
  </si>
  <si>
    <t>зав. №</t>
  </si>
  <si>
    <t>F34101AH</t>
  </si>
  <si>
    <t>001</t>
  </si>
  <si>
    <t>1433Н0059</t>
  </si>
  <si>
    <t>1414504-50</t>
  </si>
  <si>
    <t>Номер идентификатора(заводской номер)</t>
  </si>
  <si>
    <t>Сумма оценочна (рыночная)</t>
  </si>
  <si>
    <t>Рыночная стоимость по данным оценке</t>
  </si>
  <si>
    <t>Балансовая стоимость на 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</si>
</sst>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"/>
    <numFmt numFmtId="165" formatCode="000000"/>
    <numFmt numFmtId="166" formatCode="#,##0.00;[Red]\-#,##0.00"/>
  </numFmts>
  <fonts count="13" x14ac:knownFonts="1">
    <font>
      <sz val="11"/>
      <color theme="1"/>
      <name val="Calibri"/>
      <family val="2"/>
      <scheme val="minor"/>
    </font>
    <font>
      <sz val="10"/>
      <color indexed="1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9"/>
      <name val="Arial"/>
      <family val="2"/>
      <charset val="204"/>
    </font>
    <font>
      <sz val="9"/>
      <color theme="1"/>
      <name val="Times New Roman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18"/>
      <name val="Calibri"/>
      <family val="2"/>
      <charset val="204"/>
    </font>
    <font>
      <sz val="8"/>
      <color rgb="FF000000"/>
      <name val="Arial"/>
      <family val="2"/>
    </font>
    <font>
      <b/>
      <sz val="10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indexed="64"/>
      </left>
      <right style="thin">
        <color indexed="64"/>
      </right>
      <top style="thin">
        <color rgb="FFB3AC86"/>
      </top>
      <bottom style="medium">
        <color indexed="64"/>
      </bottom>
      <diagonal/>
    </border>
    <border>
      <left style="thin">
        <color rgb="FFB3AC86"/>
      </left>
      <right style="thin">
        <color rgb="FFB3AC86"/>
      </right>
      <top/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28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0" fontId="0" fillId="0" borderId="0" xfId="0" applyProtection="1"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5" borderId="7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3" fontId="1" fillId="0" borderId="2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top" wrapText="1"/>
    </xf>
    <xf numFmtId="49" fontId="1" fillId="0" borderId="2" xfId="0" applyNumberFormat="1" applyFont="1" applyBorder="1" applyAlignment="1">
      <alignment vertical="center"/>
    </xf>
    <xf numFmtId="0" fontId="0" fillId="2" borderId="0" xfId="0" applyFill="1"/>
    <xf numFmtId="0" fontId="12" fillId="6" borderId="0" xfId="0" applyFont="1" applyFill="1" applyProtection="1">
      <protection locked="0"/>
    </xf>
    <xf numFmtId="0" fontId="5" fillId="6" borderId="2" xfId="2" applyFont="1" applyFill="1" applyBorder="1" applyAlignment="1" applyProtection="1">
      <alignment horizontal="left" vertical="top" wrapText="1"/>
      <protection locked="0"/>
    </xf>
    <xf numFmtId="0" fontId="5" fillId="6" borderId="2" xfId="0" applyFont="1" applyFill="1" applyBorder="1" applyAlignment="1" applyProtection="1">
      <alignment horizontal="left" vertical="top" wrapText="1"/>
      <protection locked="0"/>
    </xf>
    <xf numFmtId="0" fontId="0" fillId="6" borderId="2" xfId="0" applyFill="1" applyBorder="1" applyAlignment="1" applyProtection="1">
      <alignment horizontal="left" vertical="top"/>
      <protection locked="0"/>
    </xf>
    <xf numFmtId="0" fontId="5" fillId="6" borderId="2" xfId="0" applyFont="1" applyFill="1" applyBorder="1" applyAlignment="1" applyProtection="1">
      <alignment horizontal="left" vertical="top"/>
      <protection locked="0"/>
    </xf>
    <xf numFmtId="0" fontId="1" fillId="6" borderId="2" xfId="0" applyFont="1" applyFill="1" applyBorder="1" applyAlignment="1">
      <alignment vertical="top" wrapText="1"/>
    </xf>
    <xf numFmtId="49" fontId="5" fillId="6" borderId="2" xfId="2" applyNumberFormat="1" applyFont="1" applyFill="1" applyBorder="1" applyAlignment="1" applyProtection="1">
      <alignment horizontal="left" vertical="top" wrapText="1"/>
      <protection locked="0"/>
    </xf>
    <xf numFmtId="14" fontId="11" fillId="6" borderId="8" xfId="0" applyNumberFormat="1" applyFont="1" applyFill="1" applyBorder="1" applyAlignment="1">
      <alignment horizontal="left" vertical="top" wrapText="1"/>
    </xf>
    <xf numFmtId="164" fontId="11" fillId="6" borderId="2" xfId="0" applyNumberFormat="1" applyFont="1" applyFill="1" applyBorder="1" applyAlignment="1">
      <alignment horizontal="left" vertical="top" wrapText="1"/>
    </xf>
    <xf numFmtId="0" fontId="5" fillId="6" borderId="4" xfId="0" applyFont="1" applyFill="1" applyBorder="1" applyProtection="1">
      <protection locked="0"/>
    </xf>
    <xf numFmtId="0" fontId="5" fillId="6" borderId="2" xfId="0" applyFont="1" applyFill="1" applyBorder="1" applyProtection="1">
      <protection locked="0"/>
    </xf>
    <xf numFmtId="14" fontId="5" fillId="6" borderId="2" xfId="0" applyNumberFormat="1" applyFont="1" applyFill="1" applyBorder="1" applyProtection="1">
      <protection locked="0"/>
    </xf>
    <xf numFmtId="0" fontId="5" fillId="6" borderId="0" xfId="0" applyFont="1" applyFill="1" applyProtection="1">
      <protection locked="0"/>
    </xf>
    <xf numFmtId="0" fontId="11" fillId="6" borderId="8" xfId="0" applyFont="1" applyFill="1" applyBorder="1" applyAlignment="1">
      <alignment horizontal="left" vertical="top" wrapText="1"/>
    </xf>
    <xf numFmtId="0" fontId="0" fillId="6" borderId="2" xfId="0" applyFill="1" applyBorder="1" applyAlignment="1" applyProtection="1">
      <alignment horizontal="left" vertical="top" wrapText="1"/>
      <protection locked="0"/>
    </xf>
    <xf numFmtId="0" fontId="5" fillId="6" borderId="6" xfId="0" applyFont="1" applyFill="1" applyBorder="1" applyAlignment="1" applyProtection="1">
      <alignment horizontal="left" vertical="top"/>
      <protection locked="0"/>
    </xf>
    <xf numFmtId="0" fontId="0" fillId="6" borderId="0" xfId="0" applyFill="1" applyProtection="1">
      <protection locked="0"/>
    </xf>
    <xf numFmtId="0" fontId="0" fillId="6" borderId="4" xfId="0" applyFill="1" applyBorder="1" applyProtection="1">
      <protection locked="0"/>
    </xf>
    <xf numFmtId="0" fontId="0" fillId="6" borderId="2" xfId="0" applyFill="1" applyBorder="1" applyProtection="1">
      <protection locked="0"/>
    </xf>
    <xf numFmtId="14" fontId="0" fillId="6" borderId="2" xfId="0" applyNumberFormat="1" applyFill="1" applyBorder="1" applyProtection="1">
      <protection locked="0"/>
    </xf>
    <xf numFmtId="165" fontId="11" fillId="6" borderId="2" xfId="0" applyNumberFormat="1" applyFont="1" applyFill="1" applyBorder="1" applyAlignment="1">
      <alignment horizontal="left" vertical="top" wrapText="1"/>
    </xf>
    <xf numFmtId="0" fontId="8" fillId="6" borderId="2" xfId="2" applyFont="1" applyFill="1" applyBorder="1" applyAlignment="1" applyProtection="1">
      <alignment horizontal="left" vertical="top" wrapText="1"/>
      <protection locked="0"/>
    </xf>
    <xf numFmtId="0" fontId="5" fillId="6" borderId="5" xfId="2" applyFont="1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left" vertical="top"/>
      <protection locked="0"/>
    </xf>
    <xf numFmtId="0" fontId="5" fillId="6" borderId="5" xfId="0" applyFont="1" applyFill="1" applyBorder="1" applyAlignment="1" applyProtection="1">
      <alignment horizontal="left" vertical="top" wrapText="1"/>
      <protection locked="0"/>
    </xf>
    <xf numFmtId="0" fontId="8" fillId="6" borderId="5" xfId="2" applyFont="1" applyFill="1" applyBorder="1" applyAlignment="1" applyProtection="1">
      <alignment horizontal="left" vertical="top" wrapText="1"/>
      <protection locked="0"/>
    </xf>
    <xf numFmtId="0" fontId="5" fillId="6" borderId="5" xfId="0" applyFont="1" applyFill="1" applyBorder="1" applyAlignment="1" applyProtection="1">
      <alignment horizontal="left" vertical="top"/>
      <protection locked="0"/>
    </xf>
    <xf numFmtId="0" fontId="1" fillId="6" borderId="5" xfId="0" applyFont="1" applyFill="1" applyBorder="1" applyAlignment="1">
      <alignment vertical="top" wrapText="1"/>
    </xf>
    <xf numFmtId="49" fontId="5" fillId="6" borderId="5" xfId="2" applyNumberFormat="1" applyFont="1" applyFill="1" applyBorder="1" applyAlignment="1" applyProtection="1">
      <alignment horizontal="left" vertical="top" wrapText="1"/>
      <protection locked="0"/>
    </xf>
    <xf numFmtId="0" fontId="11" fillId="6" borderId="5" xfId="0" applyFont="1" applyFill="1" applyBorder="1" applyAlignment="1">
      <alignment horizontal="left" vertical="top" wrapText="1"/>
    </xf>
    <xf numFmtId="164" fontId="11" fillId="6" borderId="5" xfId="0" applyNumberFormat="1" applyFont="1" applyFill="1" applyBorder="1" applyAlignment="1">
      <alignment horizontal="left" vertical="top" wrapText="1"/>
    </xf>
    <xf numFmtId="0" fontId="0" fillId="6" borderId="5" xfId="0" applyFill="1" applyBorder="1" applyProtection="1">
      <protection locked="0"/>
    </xf>
    <xf numFmtId="0" fontId="9" fillId="7" borderId="0" xfId="0" applyFont="1" applyFill="1" applyProtection="1">
      <protection locked="0"/>
    </xf>
    <xf numFmtId="0" fontId="5" fillId="7" borderId="4" xfId="2" applyFont="1" applyFill="1" applyBorder="1" applyAlignment="1" applyProtection="1">
      <alignment horizontal="left" vertical="top" wrapText="1"/>
      <protection locked="0"/>
    </xf>
    <xf numFmtId="0" fontId="0" fillId="7" borderId="4" xfId="0" applyFill="1" applyBorder="1" applyAlignment="1" applyProtection="1">
      <alignment horizontal="left" vertical="top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0" fontId="8" fillId="7" borderId="4" xfId="2" applyFont="1" applyFill="1" applyBorder="1" applyAlignment="1" applyProtection="1">
      <alignment horizontal="left" vertical="top" wrapText="1"/>
      <protection locked="0"/>
    </xf>
    <xf numFmtId="0" fontId="5" fillId="7" borderId="4" xfId="0" applyFont="1" applyFill="1" applyBorder="1" applyAlignment="1" applyProtection="1">
      <alignment horizontal="left" vertical="top"/>
      <protection locked="0"/>
    </xf>
    <xf numFmtId="0" fontId="1" fillId="7" borderId="4" xfId="0" applyFont="1" applyFill="1" applyBorder="1" applyAlignment="1">
      <alignment vertical="top" wrapText="1"/>
    </xf>
    <xf numFmtId="49" fontId="5" fillId="7" borderId="4" xfId="2" applyNumberFormat="1" applyFont="1" applyFill="1" applyBorder="1" applyAlignment="1" applyProtection="1">
      <alignment horizontal="left" vertical="top" wrapText="1"/>
      <protection locked="0"/>
    </xf>
    <xf numFmtId="0" fontId="11" fillId="7" borderId="8" xfId="0" applyFont="1" applyFill="1" applyBorder="1" applyAlignment="1">
      <alignment horizontal="left" vertical="top" wrapText="1"/>
    </xf>
    <xf numFmtId="164" fontId="11" fillId="7" borderId="4" xfId="0" applyNumberFormat="1" applyFont="1" applyFill="1" applyBorder="1" applyAlignment="1">
      <alignment horizontal="left" vertical="top" wrapText="1"/>
    </xf>
    <xf numFmtId="0" fontId="0" fillId="7" borderId="4" xfId="0" applyFill="1" applyBorder="1" applyProtection="1">
      <protection locked="0"/>
    </xf>
    <xf numFmtId="0" fontId="0" fillId="7" borderId="0" xfId="0" applyFill="1" applyProtection="1">
      <protection locked="0"/>
    </xf>
    <xf numFmtId="0" fontId="5" fillId="7" borderId="2" xfId="2" applyFont="1" applyFill="1" applyBorder="1" applyAlignment="1" applyProtection="1">
      <alignment horizontal="left" vertical="top" wrapText="1"/>
      <protection locked="0"/>
    </xf>
    <xf numFmtId="0" fontId="0" fillId="7" borderId="2" xfId="0" applyFill="1" applyBorder="1" applyAlignment="1" applyProtection="1">
      <alignment horizontal="left" vertical="top"/>
      <protection locked="0"/>
    </xf>
    <xf numFmtId="0" fontId="5" fillId="7" borderId="2" xfId="0" applyFont="1" applyFill="1" applyBorder="1" applyAlignment="1" applyProtection="1">
      <alignment horizontal="left" vertical="top" wrapText="1"/>
      <protection locked="0"/>
    </xf>
    <xf numFmtId="0" fontId="8" fillId="7" borderId="2" xfId="2" applyFont="1" applyFill="1" applyBorder="1" applyAlignment="1" applyProtection="1">
      <alignment horizontal="left" vertical="top" wrapText="1"/>
      <protection locked="0"/>
    </xf>
    <xf numFmtId="0" fontId="5" fillId="7" borderId="6" xfId="0" applyFont="1" applyFill="1" applyBorder="1" applyAlignment="1" applyProtection="1">
      <alignment horizontal="left" vertical="top"/>
      <protection locked="0"/>
    </xf>
    <xf numFmtId="0" fontId="1" fillId="7" borderId="2" xfId="0" applyFont="1" applyFill="1" applyBorder="1" applyAlignment="1">
      <alignment vertical="top" wrapText="1"/>
    </xf>
    <xf numFmtId="49" fontId="5" fillId="7" borderId="2" xfId="2" applyNumberFormat="1" applyFont="1" applyFill="1" applyBorder="1" applyAlignment="1" applyProtection="1">
      <alignment horizontal="left" vertical="top" wrapText="1"/>
      <protection locked="0"/>
    </xf>
    <xf numFmtId="164" fontId="11" fillId="7" borderId="2" xfId="0" applyNumberFormat="1" applyFont="1" applyFill="1" applyBorder="1" applyAlignment="1">
      <alignment horizontal="left" vertical="top" wrapText="1"/>
    </xf>
    <xf numFmtId="0" fontId="0" fillId="7" borderId="2" xfId="0" applyFill="1" applyBorder="1" applyProtection="1">
      <protection locked="0"/>
    </xf>
    <xf numFmtId="0" fontId="5" fillId="7" borderId="2" xfId="0" applyFont="1" applyFill="1" applyBorder="1" applyAlignment="1" applyProtection="1">
      <alignment horizontal="left" vertical="top"/>
      <protection locked="0"/>
    </xf>
    <xf numFmtId="165" fontId="11" fillId="7" borderId="2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5" fillId="7" borderId="5" xfId="2" applyFont="1" applyFill="1" applyBorder="1" applyAlignment="1" applyProtection="1">
      <alignment horizontal="left" vertical="top" wrapText="1"/>
      <protection locked="0"/>
    </xf>
    <xf numFmtId="0" fontId="0" fillId="7" borderId="5" xfId="0" applyFill="1" applyBorder="1" applyAlignment="1" applyProtection="1">
      <alignment horizontal="left" vertical="top"/>
      <protection locked="0"/>
    </xf>
    <xf numFmtId="0" fontId="5" fillId="7" borderId="5" xfId="0" applyFont="1" applyFill="1" applyBorder="1" applyAlignment="1" applyProtection="1">
      <alignment horizontal="left" vertical="top" wrapText="1"/>
      <protection locked="0"/>
    </xf>
    <xf numFmtId="0" fontId="8" fillId="7" borderId="5" xfId="2" applyFont="1" applyFill="1" applyBorder="1" applyAlignment="1" applyProtection="1">
      <alignment horizontal="left" vertical="top" wrapText="1"/>
      <protection locked="0"/>
    </xf>
    <xf numFmtId="0" fontId="5" fillId="7" borderId="5" xfId="0" applyFont="1" applyFill="1" applyBorder="1" applyAlignment="1" applyProtection="1">
      <alignment horizontal="left" vertical="top"/>
      <protection locked="0"/>
    </xf>
    <xf numFmtId="0" fontId="1" fillId="7" borderId="5" xfId="0" applyFont="1" applyFill="1" applyBorder="1" applyAlignment="1">
      <alignment vertical="top" wrapText="1"/>
    </xf>
    <xf numFmtId="49" fontId="5" fillId="7" borderId="5" xfId="2" applyNumberFormat="1" applyFont="1" applyFill="1" applyBorder="1" applyAlignment="1" applyProtection="1">
      <alignment horizontal="left" vertical="top" wrapText="1"/>
      <protection locked="0"/>
    </xf>
    <xf numFmtId="0" fontId="11" fillId="7" borderId="9" xfId="0" applyFont="1" applyFill="1" applyBorder="1" applyAlignment="1">
      <alignment horizontal="left" vertical="top" wrapText="1"/>
    </xf>
    <xf numFmtId="164" fontId="11" fillId="7" borderId="5" xfId="0" applyNumberFormat="1" applyFont="1" applyFill="1" applyBorder="1" applyAlignment="1">
      <alignment horizontal="left" vertical="top" wrapText="1"/>
    </xf>
    <xf numFmtId="0" fontId="9" fillId="8" borderId="0" xfId="0" applyFont="1" applyFill="1"/>
    <xf numFmtId="0" fontId="5" fillId="8" borderId="4" xfId="2" applyFont="1" applyFill="1" applyBorder="1" applyAlignment="1" applyProtection="1">
      <alignment horizontal="left" vertical="top" wrapText="1"/>
      <protection locked="0"/>
    </xf>
    <xf numFmtId="0" fontId="0" fillId="8" borderId="4" xfId="0" applyFill="1" applyBorder="1" applyAlignment="1" applyProtection="1">
      <alignment horizontal="left" vertical="top"/>
      <protection locked="0"/>
    </xf>
    <xf numFmtId="0" fontId="5" fillId="8" borderId="4" xfId="0" applyFont="1" applyFill="1" applyBorder="1" applyAlignment="1" applyProtection="1">
      <alignment horizontal="left" vertical="top" wrapText="1"/>
      <protection locked="0"/>
    </xf>
    <xf numFmtId="0" fontId="8" fillId="8" borderId="4" xfId="2" applyFont="1" applyFill="1" applyBorder="1" applyAlignment="1" applyProtection="1">
      <alignment horizontal="left" vertical="top" wrapText="1"/>
      <protection locked="0"/>
    </xf>
    <xf numFmtId="0" fontId="5" fillId="8" borderId="4" xfId="0" applyFont="1" applyFill="1" applyBorder="1" applyAlignment="1" applyProtection="1">
      <alignment horizontal="left" vertical="top"/>
      <protection locked="0"/>
    </xf>
    <xf numFmtId="0" fontId="1" fillId="8" borderId="4" xfId="0" applyFont="1" applyFill="1" applyBorder="1" applyAlignment="1">
      <alignment vertical="top" wrapText="1"/>
    </xf>
    <xf numFmtId="49" fontId="5" fillId="8" borderId="4" xfId="2" applyNumberFormat="1" applyFont="1" applyFill="1" applyBorder="1" applyAlignment="1" applyProtection="1">
      <alignment horizontal="left" vertical="top" wrapText="1"/>
      <protection locked="0"/>
    </xf>
    <xf numFmtId="0" fontId="11" fillId="8" borderId="10" xfId="0" applyFont="1" applyFill="1" applyBorder="1" applyAlignment="1">
      <alignment horizontal="left" vertical="top" wrapText="1"/>
    </xf>
    <xf numFmtId="165" fontId="11" fillId="8" borderId="4" xfId="0" applyNumberFormat="1" applyFont="1" applyFill="1" applyBorder="1" applyAlignment="1">
      <alignment horizontal="left" vertical="top" wrapText="1"/>
    </xf>
    <xf numFmtId="0" fontId="0" fillId="8" borderId="0" xfId="0" applyFill="1"/>
    <xf numFmtId="0" fontId="5" fillId="8" borderId="2" xfId="2" applyFont="1" applyFill="1" applyBorder="1" applyAlignment="1" applyProtection="1">
      <alignment horizontal="left" vertical="top" wrapText="1"/>
      <protection locked="0"/>
    </xf>
    <xf numFmtId="0" fontId="0" fillId="8" borderId="2" xfId="0" applyFill="1" applyBorder="1" applyAlignment="1" applyProtection="1">
      <alignment horizontal="left" vertical="top"/>
      <protection locked="0"/>
    </xf>
    <xf numFmtId="0" fontId="5" fillId="8" borderId="2" xfId="0" applyFont="1" applyFill="1" applyBorder="1" applyAlignment="1" applyProtection="1">
      <alignment horizontal="left" vertical="top" wrapText="1"/>
      <protection locked="0"/>
    </xf>
    <xf numFmtId="0" fontId="8" fillId="8" borderId="2" xfId="2" applyFont="1" applyFill="1" applyBorder="1" applyAlignment="1" applyProtection="1">
      <alignment horizontal="left" vertical="top" wrapText="1"/>
      <protection locked="0"/>
    </xf>
    <xf numFmtId="0" fontId="5" fillId="8" borderId="2" xfId="0" applyFont="1" applyFill="1" applyBorder="1" applyAlignment="1" applyProtection="1">
      <alignment horizontal="left" vertical="top"/>
      <protection locked="0"/>
    </xf>
    <xf numFmtId="0" fontId="1" fillId="8" borderId="2" xfId="0" applyFont="1" applyFill="1" applyBorder="1" applyAlignment="1">
      <alignment vertical="top" wrapText="1"/>
    </xf>
    <xf numFmtId="49" fontId="5" fillId="8" borderId="2" xfId="2" applyNumberFormat="1" applyFont="1" applyFill="1" applyBorder="1" applyAlignment="1" applyProtection="1">
      <alignment horizontal="left" vertical="top" wrapText="1"/>
      <protection locked="0"/>
    </xf>
    <xf numFmtId="0" fontId="11" fillId="8" borderId="8" xfId="0" applyFont="1" applyFill="1" applyBorder="1" applyAlignment="1">
      <alignment horizontal="left" vertical="top" wrapText="1"/>
    </xf>
    <xf numFmtId="165" fontId="11" fillId="8" borderId="2" xfId="0" applyNumberFormat="1" applyFont="1" applyFill="1" applyBorder="1" applyAlignment="1">
      <alignment horizontal="left" vertical="top" wrapText="1"/>
    </xf>
    <xf numFmtId="164" fontId="11" fillId="8" borderId="2" xfId="0" applyNumberFormat="1" applyFont="1" applyFill="1" applyBorder="1" applyAlignment="1">
      <alignment horizontal="left" vertical="top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2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2" xfId="0" applyFont="1" applyFill="1" applyBorder="1" applyAlignment="1" applyProtection="1">
      <alignment horizontal="center" vertical="center" wrapText="1"/>
      <protection locked="0"/>
    </xf>
    <xf numFmtId="0" fontId="11" fillId="8" borderId="11" xfId="0" applyFont="1" applyFill="1" applyBorder="1" applyAlignment="1">
      <alignment horizontal="left" vertical="top" wrapText="1"/>
    </xf>
    <xf numFmtId="49" fontId="8" fillId="8" borderId="2" xfId="2" applyNumberFormat="1" applyFont="1" applyFill="1" applyBorder="1" applyAlignment="1" applyProtection="1">
      <alignment horizontal="left" vertical="top" wrapText="1"/>
      <protection locked="0"/>
    </xf>
    <xf numFmtId="0" fontId="0" fillId="7" borderId="2" xfId="0" applyFill="1" applyBorder="1"/>
    <xf numFmtId="0" fontId="0" fillId="0" borderId="2" xfId="0" applyBorder="1"/>
    <xf numFmtId="0" fontId="0" fillId="8" borderId="2" xfId="0" applyFill="1" applyBorder="1"/>
    <xf numFmtId="0" fontId="0" fillId="8" borderId="4" xfId="0" applyFill="1" applyBorder="1"/>
    <xf numFmtId="0" fontId="0" fillId="0" borderId="4" xfId="0" applyBorder="1"/>
    <xf numFmtId="0" fontId="0" fillId="7" borderId="12" xfId="0" applyFill="1" applyBorder="1" applyAlignment="1" applyProtection="1">
      <alignment horizontal="left" vertical="top"/>
      <protection locked="0"/>
    </xf>
    <xf numFmtId="0" fontId="0" fillId="7" borderId="5" xfId="0" applyFill="1" applyBorder="1"/>
    <xf numFmtId="0" fontId="0" fillId="0" borderId="5" xfId="0" applyBorder="1"/>
    <xf numFmtId="0" fontId="11" fillId="7" borderId="10" xfId="0" applyFont="1" applyFill="1" applyBorder="1" applyAlignment="1">
      <alignment horizontal="left" vertical="top" wrapText="1"/>
    </xf>
    <xf numFmtId="0" fontId="0" fillId="7" borderId="3" xfId="0" applyFill="1" applyBorder="1"/>
    <xf numFmtId="0" fontId="0" fillId="6" borderId="3" xfId="0" applyFill="1" applyBorder="1" applyProtection="1">
      <protection locked="0"/>
    </xf>
    <xf numFmtId="166" fontId="1" fillId="0" borderId="1" xfId="0" applyNumberFormat="1" applyFont="1" applyBorder="1" applyAlignment="1">
      <alignment vertical="top" wrapText="1"/>
    </xf>
    <xf numFmtId="166" fontId="1" fillId="0" borderId="2" xfId="0" applyNumberFormat="1" applyFont="1" applyBorder="1" applyAlignment="1">
      <alignment vertical="top" wrapText="1"/>
    </xf>
    <xf numFmtId="166" fontId="0" fillId="0" borderId="0" xfId="0" applyNumberFormat="1"/>
    <xf numFmtId="4" fontId="1" fillId="9" borderId="2" xfId="0" applyNumberFormat="1" applyFont="1" applyFill="1" applyBorder="1"/>
    <xf numFmtId="4" fontId="0" fillId="9" borderId="0" xfId="0" applyNumberFormat="1" applyFill="1"/>
    <xf numFmtId="0" fontId="4" fillId="3" borderId="2" xfId="0" applyFont="1" applyFill="1" applyBorder="1" applyAlignment="1" applyProtection="1">
      <alignment horizontal="center" vertical="center" wrapText="1"/>
      <protection hidden="1"/>
    </xf>
  </cellXfs>
  <cellStyles count="3">
    <cellStyle name="Normal_20100524 - Credit application - WC - v0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1%20-%20&#1051;&#1048;&#1063;&#1053;&#1067;&#1045;%20&#1055;&#1040;&#1055;&#1050;&#1048;\&#1050;&#1052;_&#1082;&#1083;&#1080;&#1077;&#1085;&#1090;&#1099;\&#1053;&#1048;&#1048;&#1069;&#1058;\SPV%20&#1082;&#1086;&#1084;&#1087;&#1072;&#1085;&#1080;&#1103;\!%20&#1079;&#1072;&#1083;&#1086;&#1075;%20&#1086;&#1073;&#1086;&#1088;&#1091;&#1076;&#1086;&#1074;&#1072;&#1085;&#1080;&#1103;\&#1047;&#1072;&#1083;&#1086;&#1075;&#1086;&#1074;&#1086;&#1077;%20&#1079;&#1072;&#1082;&#1083;&#1102;&#1095;&#1077;&#1085;&#1080;&#1077;_&#1089;&#1077;&#1085;&#1090;&#1103;&#1073;&#1088;&#1100;%202024\&#1086;&#1090;%20&#1082;&#1083;&#1080;&#1077;&#1085;&#1090;&#1072;\&#1064;&#1072;&#1073;&#1083;&#1086;&#1085;%20&#1087;&#1077;&#1088;&#1077;&#1095;&#1085;&#1103;%20&#1054;&#1047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1%20-%20&#1051;&#1048;&#1063;&#1053;&#1067;&#1045;%20&#1055;&#1040;&#1055;&#1050;&#1048;\&#1050;&#1052;_&#1082;&#1083;&#1080;&#1077;&#1085;&#1090;&#1099;\&#1053;&#1048;&#1048;&#1069;&#1058;\SPV%20&#1082;&#1086;&#1084;&#1087;&#1072;&#1085;&#1080;&#1103;\!%20&#1079;&#1072;&#1083;&#1086;&#1075;%20&#1086;&#1073;&#1086;&#1088;&#1091;&#1076;&#1086;&#1074;&#1072;&#1085;&#1080;&#1103;\&#1047;&#1072;&#1083;&#1086;&#1075;&#1086;&#1074;&#1086;&#1077;%20&#1079;&#1072;&#1082;&#1083;&#1102;&#1095;&#1077;&#1085;&#1080;&#1077;_&#1086;&#1082;&#1090;&#1103;&#1073;&#1088;&#1100;%202024\&#1064;&#1072;&#1073;&#1083;&#1086;&#1085;%20&#1087;&#1077;&#1088;&#1077;&#1095;&#1085;&#1103;%20&#1054;&#104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Версия 10"/>
      <sheetName val="Анализ"/>
      <sheetName val="Недвижимость"/>
      <sheetName val="Земельные участки"/>
      <sheetName val="Автотранспорт"/>
      <sheetName val="Морские суда"/>
      <sheetName val="Спецтехника"/>
      <sheetName val="Оборудование"/>
      <sheetName val="ЖД состав"/>
      <sheetName val="Сельхозживотные"/>
      <sheetName val="Товары в обороте"/>
      <sheetName val="Доли участия в УК ООО"/>
      <sheetName val="Воздушные суда"/>
      <sheetName val="Агрегаты ВС"/>
      <sheetName val="Списки"/>
      <sheetName val="Эмиссионные ценные бумаги"/>
      <sheetName val="НМА"/>
      <sheetName val="ИПС (квартиры, апартаменты)"/>
      <sheetName val="ИПС (нежилые)"/>
      <sheetName val="ИПС (кладовки)"/>
      <sheetName val="ИПС (машиномест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Версия 10"/>
      <sheetName val="Анализ"/>
      <sheetName val="Недвижимость"/>
      <sheetName val="Земельные участки"/>
      <sheetName val="Автотранспорт"/>
      <sheetName val="Морские суда"/>
      <sheetName val="Спецтехника"/>
      <sheetName val="Оборудование"/>
      <sheetName val="ЖД состав"/>
      <sheetName val="Сельхозживотные"/>
      <sheetName val="Товары в обороте"/>
      <sheetName val="Доли участия в УК ООО"/>
      <sheetName val="Воздушные суда"/>
      <sheetName val="Агрегаты ВС"/>
      <sheetName val="Списки"/>
      <sheetName val="Эмиссионные ценные бумаги"/>
      <sheetName val="НМА"/>
      <sheetName val="ИПС (квартиры, апартаменты)"/>
      <sheetName val="ИПС (нежилые)"/>
      <sheetName val="ИПС (кладовки)"/>
      <sheetName val="ИПС (машиномест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C13" workbookViewId="0">
      <selection sqref="A1:N11"/>
    </sheetView>
  </sheetViews>
  <sheetFormatPr defaultRowHeight="15" x14ac:dyDescent="0.25"/>
  <cols>
    <col min="2" max="2" width="25.28515625" customWidth="1"/>
    <col min="3" max="3" width="20.42578125" customWidth="1"/>
    <col min="4" max="4" width="14.5703125" customWidth="1"/>
    <col min="6" max="6" width="10.7109375" customWidth="1"/>
    <col min="7" max="7" width="13.28515625" customWidth="1"/>
    <col min="8" max="8" width="25.28515625" customWidth="1"/>
    <col min="9" max="9" width="13.28515625" customWidth="1"/>
    <col min="10" max="10" width="18.7109375" customWidth="1"/>
    <col min="11" max="11" width="19.7109375" customWidth="1"/>
    <col min="12" max="12" width="20.85546875" customWidth="1"/>
    <col min="13" max="13" width="19.28515625" customWidth="1"/>
    <col min="14" max="14" width="24.28515625" customWidth="1"/>
  </cols>
  <sheetData>
    <row r="1" spans="1:14" ht="106.15" customHeight="1" x14ac:dyDescent="0.25">
      <c r="A1" s="1" t="s">
        <v>0</v>
      </c>
      <c r="B1" s="1" t="s">
        <v>1</v>
      </c>
      <c r="C1" s="1" t="s">
        <v>2</v>
      </c>
      <c r="D1" s="1" t="s">
        <v>165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102.6" customHeight="1" x14ac:dyDescent="0.25">
      <c r="A2" s="1">
        <v>1</v>
      </c>
      <c r="B2" s="11" t="s">
        <v>30</v>
      </c>
      <c r="C2" s="11" t="s">
        <v>31</v>
      </c>
      <c r="D2" s="12">
        <f>F2*42587</f>
        <v>271662473</v>
      </c>
      <c r="E2" s="2">
        <v>3</v>
      </c>
      <c r="F2" s="2">
        <f>2002.5+2210.9+2165.6</f>
        <v>6379</v>
      </c>
      <c r="G2" s="14" t="s">
        <v>32</v>
      </c>
      <c r="H2" s="13" t="s">
        <v>33</v>
      </c>
      <c r="I2" s="2" t="s">
        <v>34</v>
      </c>
      <c r="J2" s="2" t="s">
        <v>36</v>
      </c>
      <c r="K2" s="2" t="s">
        <v>37</v>
      </c>
      <c r="L2" s="2" t="s">
        <v>35</v>
      </c>
      <c r="M2" s="11" t="s">
        <v>39</v>
      </c>
      <c r="N2" s="11" t="s">
        <v>38</v>
      </c>
    </row>
    <row r="3" spans="1:14" ht="82.15" customHeight="1" x14ac:dyDescent="0.25">
      <c r="A3" s="1">
        <v>2</v>
      </c>
      <c r="B3" s="11" t="s">
        <v>30</v>
      </c>
      <c r="C3" s="11" t="s">
        <v>40</v>
      </c>
      <c r="D3" s="2">
        <v>103997454</v>
      </c>
      <c r="E3" s="2">
        <v>5</v>
      </c>
      <c r="F3" s="2">
        <f>523+505.8+492.8+341.4+124.7+309.3+145</f>
        <v>2442</v>
      </c>
      <c r="G3" s="2">
        <v>1967</v>
      </c>
      <c r="H3" s="13" t="s">
        <v>33</v>
      </c>
      <c r="I3" s="2" t="s">
        <v>34</v>
      </c>
      <c r="J3" s="2" t="s">
        <v>52</v>
      </c>
      <c r="K3" s="2" t="s">
        <v>53</v>
      </c>
      <c r="L3" s="2" t="s">
        <v>35</v>
      </c>
      <c r="M3" s="11" t="s">
        <v>39</v>
      </c>
      <c r="N3" s="11" t="s">
        <v>38</v>
      </c>
    </row>
    <row r="4" spans="1:14" ht="89.25" x14ac:dyDescent="0.25">
      <c r="A4" s="1">
        <v>3</v>
      </c>
      <c r="B4" s="11" t="s">
        <v>30</v>
      </c>
      <c r="C4" s="11" t="s">
        <v>41</v>
      </c>
      <c r="D4" s="2">
        <v>19406895.899999999</v>
      </c>
      <c r="E4" s="2">
        <v>2</v>
      </c>
      <c r="F4" s="2">
        <f>380.7+75</f>
        <v>455.7</v>
      </c>
      <c r="G4" s="2">
        <v>1967</v>
      </c>
      <c r="H4" s="13" t="s">
        <v>33</v>
      </c>
      <c r="I4" s="2" t="s">
        <v>34</v>
      </c>
      <c r="J4" s="2" t="s">
        <v>54</v>
      </c>
      <c r="K4" s="2" t="s">
        <v>55</v>
      </c>
      <c r="L4" s="2" t="s">
        <v>35</v>
      </c>
      <c r="M4" s="2" t="s">
        <v>35</v>
      </c>
      <c r="N4" s="11" t="s">
        <v>38</v>
      </c>
    </row>
    <row r="5" spans="1:14" ht="89.25" x14ac:dyDescent="0.25">
      <c r="A5" s="1">
        <v>4</v>
      </c>
      <c r="B5" s="11" t="s">
        <v>30</v>
      </c>
      <c r="C5" s="11" t="s">
        <v>42</v>
      </c>
      <c r="D5" s="2">
        <v>11868996.9</v>
      </c>
      <c r="E5" s="2">
        <v>2</v>
      </c>
      <c r="F5" s="2">
        <f>260+18.7</f>
        <v>278.7</v>
      </c>
      <c r="G5" s="2">
        <v>1967</v>
      </c>
      <c r="H5" s="13" t="s">
        <v>33</v>
      </c>
      <c r="I5" s="2" t="s">
        <v>34</v>
      </c>
      <c r="J5" s="2" t="s">
        <v>56</v>
      </c>
      <c r="K5" s="2" t="s">
        <v>57</v>
      </c>
      <c r="L5" s="2" t="s">
        <v>35</v>
      </c>
      <c r="M5" s="2" t="s">
        <v>35</v>
      </c>
      <c r="N5" s="11" t="s">
        <v>38</v>
      </c>
    </row>
    <row r="6" spans="1:14" ht="89.25" x14ac:dyDescent="0.25">
      <c r="A6" s="1">
        <v>5</v>
      </c>
      <c r="B6" s="11" t="s">
        <v>30</v>
      </c>
      <c r="C6" s="11" t="s">
        <v>43</v>
      </c>
      <c r="D6" s="2">
        <v>87192623.799999997</v>
      </c>
      <c r="E6" s="2">
        <v>4</v>
      </c>
      <c r="F6" s="2">
        <f>363.7+187.8+356.1+175.1+354.2+155.6+322+132.9</f>
        <v>2047.4</v>
      </c>
      <c r="G6" s="2">
        <v>1967</v>
      </c>
      <c r="H6" s="13" t="s">
        <v>33</v>
      </c>
      <c r="I6" s="2" t="s">
        <v>34</v>
      </c>
      <c r="J6" s="2" t="s">
        <v>58</v>
      </c>
      <c r="K6" s="2" t="s">
        <v>59</v>
      </c>
      <c r="L6" s="2" t="s">
        <v>35</v>
      </c>
      <c r="M6" s="11" t="s">
        <v>39</v>
      </c>
      <c r="N6" s="11" t="s">
        <v>38</v>
      </c>
    </row>
    <row r="7" spans="1:14" ht="89.25" x14ac:dyDescent="0.25">
      <c r="A7" s="1">
        <v>6</v>
      </c>
      <c r="B7" s="11" t="s">
        <v>30</v>
      </c>
      <c r="C7" s="11" t="s">
        <v>44</v>
      </c>
      <c r="D7" s="2">
        <v>9693000</v>
      </c>
      <c r="E7" s="2">
        <v>2</v>
      </c>
      <c r="F7" s="2">
        <f>224.7+98.4</f>
        <v>323.10000000000002</v>
      </c>
      <c r="G7" s="2">
        <v>1967</v>
      </c>
      <c r="H7" s="13" t="s">
        <v>33</v>
      </c>
      <c r="I7" s="2" t="s">
        <v>34</v>
      </c>
      <c r="J7" s="2" t="s">
        <v>60</v>
      </c>
      <c r="K7" s="2" t="s">
        <v>61</v>
      </c>
      <c r="L7" s="2" t="s">
        <v>35</v>
      </c>
      <c r="M7" s="11" t="s">
        <v>35</v>
      </c>
      <c r="N7" s="11" t="s">
        <v>38</v>
      </c>
    </row>
    <row r="8" spans="1:14" ht="89.25" x14ac:dyDescent="0.25">
      <c r="A8" s="1">
        <v>7</v>
      </c>
      <c r="B8" s="11" t="s">
        <v>30</v>
      </c>
      <c r="C8" s="11" t="s">
        <v>45</v>
      </c>
      <c r="D8" s="2">
        <v>2414682.9</v>
      </c>
      <c r="E8" s="2">
        <v>1</v>
      </c>
      <c r="F8" s="2">
        <v>56.7</v>
      </c>
      <c r="G8" s="2"/>
      <c r="H8" s="13" t="s">
        <v>49</v>
      </c>
      <c r="I8" s="2" t="s">
        <v>34</v>
      </c>
      <c r="J8" s="2" t="s">
        <v>35</v>
      </c>
      <c r="K8" s="2" t="s">
        <v>35</v>
      </c>
      <c r="L8" s="2" t="s">
        <v>35</v>
      </c>
      <c r="M8" s="11" t="s">
        <v>35</v>
      </c>
      <c r="N8" s="11" t="s">
        <v>38</v>
      </c>
    </row>
    <row r="9" spans="1:14" ht="89.25" x14ac:dyDescent="0.25">
      <c r="A9" s="1">
        <v>8</v>
      </c>
      <c r="B9" s="11" t="s">
        <v>30</v>
      </c>
      <c r="C9" s="11" t="s">
        <v>46</v>
      </c>
      <c r="D9" s="2">
        <v>342000</v>
      </c>
      <c r="E9" s="2">
        <v>1</v>
      </c>
      <c r="F9" s="2">
        <v>11.4</v>
      </c>
      <c r="G9" s="2"/>
      <c r="H9" s="13" t="s">
        <v>49</v>
      </c>
      <c r="I9" s="2" t="s">
        <v>34</v>
      </c>
      <c r="J9" s="2" t="s">
        <v>35</v>
      </c>
      <c r="K9" s="2" t="s">
        <v>35</v>
      </c>
      <c r="L9" s="2" t="s">
        <v>35</v>
      </c>
      <c r="M9" s="2" t="s">
        <v>35</v>
      </c>
      <c r="N9" s="11" t="s">
        <v>38</v>
      </c>
    </row>
    <row r="10" spans="1:14" ht="89.25" x14ac:dyDescent="0.25">
      <c r="A10" s="1">
        <v>9</v>
      </c>
      <c r="B10" s="11" t="s">
        <v>30</v>
      </c>
      <c r="C10" s="11" t="s">
        <v>47</v>
      </c>
      <c r="D10" s="2">
        <v>64046589.300000004</v>
      </c>
      <c r="E10" s="2">
        <v>2</v>
      </c>
      <c r="F10" s="2">
        <f>722.2+781.7</f>
        <v>1503.9</v>
      </c>
      <c r="G10" s="2">
        <v>2014</v>
      </c>
      <c r="H10" s="13" t="s">
        <v>50</v>
      </c>
      <c r="I10" s="2" t="s">
        <v>34</v>
      </c>
      <c r="J10" s="2" t="s">
        <v>62</v>
      </c>
      <c r="K10" s="2" t="s">
        <v>63</v>
      </c>
      <c r="L10" s="2" t="s">
        <v>35</v>
      </c>
      <c r="M10" s="11" t="s">
        <v>39</v>
      </c>
      <c r="N10" s="11" t="s">
        <v>38</v>
      </c>
    </row>
    <row r="11" spans="1:14" ht="89.25" x14ac:dyDescent="0.25">
      <c r="A11" s="1">
        <v>10</v>
      </c>
      <c r="B11" s="11" t="s">
        <v>30</v>
      </c>
      <c r="C11" s="11" t="s">
        <v>48</v>
      </c>
      <c r="D11" s="2">
        <v>3267000</v>
      </c>
      <c r="E11" s="2">
        <v>1</v>
      </c>
      <c r="F11" s="2">
        <v>108.9</v>
      </c>
      <c r="G11" s="2">
        <v>1971</v>
      </c>
      <c r="H11" s="13" t="s">
        <v>51</v>
      </c>
      <c r="I11" s="2" t="s">
        <v>34</v>
      </c>
      <c r="J11" s="2" t="s">
        <v>58</v>
      </c>
      <c r="K11" s="2" t="s">
        <v>64</v>
      </c>
      <c r="L11" s="2" t="s">
        <v>35</v>
      </c>
      <c r="M11" s="11" t="s">
        <v>39</v>
      </c>
      <c r="N11" s="11" t="s">
        <v>38</v>
      </c>
    </row>
    <row r="12" spans="1:14" x14ac:dyDescent="0.25">
      <c r="A12" s="1">
        <v>11</v>
      </c>
      <c r="B12" s="3"/>
      <c r="C12" s="3"/>
      <c r="D12" s="125">
        <f>SUM(D2:D11)</f>
        <v>573891715.79999995</v>
      </c>
      <c r="E12" s="3"/>
      <c r="F12" s="3"/>
      <c r="G12" s="2"/>
      <c r="H12" s="3"/>
      <c r="I12" s="3"/>
      <c r="J12" s="2"/>
      <c r="K12" s="2"/>
      <c r="L12" s="2"/>
      <c r="M12" s="2"/>
      <c r="N12" s="2"/>
    </row>
    <row r="13" spans="1:14" x14ac:dyDescent="0.25">
      <c r="A13" s="1">
        <v>12</v>
      </c>
      <c r="B13" s="3"/>
      <c r="C13" s="3"/>
      <c r="D13" s="3"/>
      <c r="E13" s="3"/>
      <c r="F13" s="3"/>
      <c r="G13" s="2"/>
      <c r="H13" s="3"/>
      <c r="I13" s="3"/>
      <c r="J13" s="2"/>
      <c r="K13" s="2"/>
      <c r="L13" s="2"/>
      <c r="M13" s="2"/>
      <c r="N13" s="2"/>
    </row>
    <row r="14" spans="1:14" x14ac:dyDescent="0.25">
      <c r="A14" s="1">
        <v>13</v>
      </c>
      <c r="B14" s="3"/>
      <c r="C14" s="3"/>
      <c r="D14" s="3"/>
      <c r="E14" s="3"/>
      <c r="F14" s="3"/>
      <c r="G14" s="2"/>
      <c r="H14" s="3"/>
      <c r="I14" s="3"/>
      <c r="J14" s="2"/>
      <c r="K14" s="2"/>
      <c r="L14" s="2"/>
      <c r="M14" s="2"/>
      <c r="N14" s="2"/>
    </row>
    <row r="15" spans="1:14" x14ac:dyDescent="0.25">
      <c r="A15" s="1">
        <v>14</v>
      </c>
      <c r="B15" s="3"/>
      <c r="C15" s="3"/>
      <c r="D15" s="3"/>
      <c r="E15" s="3"/>
      <c r="F15" s="3"/>
      <c r="G15" s="2"/>
      <c r="H15" s="3"/>
      <c r="I15" s="3"/>
      <c r="J15" s="2"/>
      <c r="K15" s="2"/>
      <c r="L15" s="2"/>
      <c r="M15" s="2"/>
      <c r="N15" s="2"/>
    </row>
    <row r="16" spans="1:14" x14ac:dyDescent="0.25">
      <c r="A16" s="1">
        <v>15</v>
      </c>
      <c r="B16" s="2"/>
      <c r="C16" s="2"/>
      <c r="D16" s="2"/>
      <c r="E16" s="3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">
        <v>16</v>
      </c>
      <c r="B17" s="2"/>
      <c r="C17" s="2"/>
      <c r="D17" s="2"/>
      <c r="E17" s="3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">
        <v>17</v>
      </c>
      <c r="B18" s="2"/>
      <c r="C18" s="2"/>
      <c r="D18" s="2"/>
      <c r="E18" s="3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">
        <v>18</v>
      </c>
      <c r="B19" s="3"/>
      <c r="C19" s="3"/>
      <c r="D19" s="3"/>
      <c r="E19" s="3"/>
      <c r="F19" s="3"/>
      <c r="G19" s="2"/>
      <c r="H19" s="3"/>
      <c r="I19" s="3"/>
      <c r="J19" s="2"/>
      <c r="K19" s="2"/>
      <c r="L19" s="2"/>
      <c r="M19" s="2"/>
      <c r="N19" s="2"/>
    </row>
    <row r="20" spans="1:14" x14ac:dyDescent="0.25">
      <c r="A20" s="1">
        <v>19</v>
      </c>
      <c r="B20" s="3"/>
      <c r="C20" s="3"/>
      <c r="D20" s="3"/>
      <c r="E20" s="3"/>
      <c r="F20" s="3"/>
      <c r="G20" s="2"/>
      <c r="H20" s="3"/>
      <c r="I20" s="3"/>
      <c r="J20" s="2"/>
      <c r="K20" s="2"/>
      <c r="L20" s="2"/>
      <c r="M20" s="2"/>
      <c r="N20" s="2"/>
    </row>
    <row r="21" spans="1:14" x14ac:dyDescent="0.25">
      <c r="A21" s="1">
        <v>20</v>
      </c>
      <c r="B21" s="3"/>
      <c r="C21" s="3"/>
      <c r="D21" s="3"/>
      <c r="E21" s="3"/>
      <c r="F21" s="3"/>
      <c r="G21" s="2"/>
      <c r="H21" s="3"/>
      <c r="I21" s="3"/>
      <c r="J21" s="2"/>
      <c r="K21" s="2"/>
      <c r="L21" s="2"/>
      <c r="M21" s="2"/>
      <c r="N21" s="2"/>
    </row>
    <row r="22" spans="1:14" x14ac:dyDescent="0.25">
      <c r="A22" s="1">
        <v>21</v>
      </c>
      <c r="B22" s="3"/>
      <c r="C22" s="3"/>
      <c r="D22" s="3"/>
      <c r="E22" s="3"/>
      <c r="F22" s="3"/>
      <c r="G22" s="2"/>
      <c r="H22" s="3"/>
      <c r="I22" s="3"/>
      <c r="J22" s="2"/>
      <c r="K22" s="2"/>
      <c r="L22" s="2"/>
      <c r="M22" s="2"/>
      <c r="N22" s="2"/>
    </row>
    <row r="23" spans="1:14" x14ac:dyDescent="0.25">
      <c r="A23" s="1">
        <v>22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T53"/>
  <sheetViews>
    <sheetView tabSelected="1" workbookViewId="0">
      <selection activeCell="R10" sqref="R10"/>
    </sheetView>
  </sheetViews>
  <sheetFormatPr defaultRowHeight="15" x14ac:dyDescent="0.25"/>
  <cols>
    <col min="3" max="3" width="13.140625" customWidth="1"/>
    <col min="4" max="4" width="13.7109375" hidden="1" customWidth="1"/>
    <col min="5" max="5" width="15.7109375" hidden="1" customWidth="1"/>
    <col min="6" max="6" width="17.5703125" hidden="1" customWidth="1"/>
    <col min="7" max="7" width="14.42578125" customWidth="1"/>
    <col min="8" max="8" width="13.85546875" hidden="1" customWidth="1"/>
    <col min="9" max="9" width="15.28515625" hidden="1" customWidth="1"/>
    <col min="10" max="10" width="13.85546875" hidden="1" customWidth="1"/>
    <col min="11" max="11" width="22.140625" customWidth="1"/>
    <col min="12" max="12" width="12.7109375" customWidth="1"/>
    <col min="13" max="13" width="25.7109375" customWidth="1"/>
    <col min="14" max="14" width="17.28515625" style="15" customWidth="1"/>
    <col min="15" max="17" width="14.7109375" customWidth="1"/>
    <col min="18" max="18" width="14.28515625" customWidth="1"/>
    <col min="19" max="19" width="13.42578125" customWidth="1"/>
    <col min="20" max="20" width="14.28515625" customWidth="1"/>
  </cols>
  <sheetData>
    <row r="2" spans="1:20" s="4" customFormat="1" ht="15.75" customHeight="1" x14ac:dyDescent="0.25">
      <c r="B2" s="127" t="s">
        <v>13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</row>
    <row r="3" spans="1:20" s="4" customFormat="1" ht="105" customHeight="1" x14ac:dyDescent="0.25">
      <c r="B3" s="6" t="s">
        <v>0</v>
      </c>
      <c r="C3" s="5" t="s">
        <v>14</v>
      </c>
      <c r="D3" s="5" t="s">
        <v>15</v>
      </c>
      <c r="E3" s="5" t="s">
        <v>16</v>
      </c>
      <c r="F3" s="6" t="s">
        <v>17</v>
      </c>
      <c r="G3" s="5" t="s">
        <v>18</v>
      </c>
      <c r="H3" s="5" t="s">
        <v>19</v>
      </c>
      <c r="I3" s="5" t="s">
        <v>164</v>
      </c>
      <c r="J3" s="6" t="s">
        <v>20</v>
      </c>
      <c r="K3" s="6" t="s">
        <v>21</v>
      </c>
      <c r="L3" s="6" t="s">
        <v>22</v>
      </c>
      <c r="M3" s="5" t="s">
        <v>23</v>
      </c>
      <c r="N3" s="5" t="s">
        <v>24</v>
      </c>
      <c r="O3" s="5" t="s">
        <v>25</v>
      </c>
      <c r="P3" s="5" t="s">
        <v>167</v>
      </c>
      <c r="Q3" s="5" t="s">
        <v>166</v>
      </c>
      <c r="R3" s="7" t="s">
        <v>26</v>
      </c>
      <c r="S3" s="7" t="s">
        <v>27</v>
      </c>
      <c r="T3" s="7" t="s">
        <v>28</v>
      </c>
    </row>
    <row r="4" spans="1:20" s="8" customFormat="1" ht="51" x14ac:dyDescent="0.2">
      <c r="A4" s="16" t="s">
        <v>86</v>
      </c>
      <c r="B4" s="102">
        <v>1</v>
      </c>
      <c r="C4" s="17" t="s">
        <v>29</v>
      </c>
      <c r="D4" s="18"/>
      <c r="E4" s="18"/>
      <c r="F4" s="18"/>
      <c r="G4" s="19">
        <v>2013</v>
      </c>
      <c r="H4" s="17" t="s">
        <v>159</v>
      </c>
      <c r="I4" s="17"/>
      <c r="J4" s="20"/>
      <c r="K4" s="21" t="s">
        <v>67</v>
      </c>
      <c r="L4" s="22" t="s">
        <v>65</v>
      </c>
      <c r="M4" s="18" t="s">
        <v>66</v>
      </c>
      <c r="N4" s="23">
        <v>41973</v>
      </c>
      <c r="O4" s="24">
        <v>98393</v>
      </c>
      <c r="P4" s="122">
        <v>37016092.82</v>
      </c>
      <c r="Q4" s="122">
        <v>50367566.060000002</v>
      </c>
      <c r="R4" s="25"/>
      <c r="S4" s="26"/>
      <c r="T4" s="27"/>
    </row>
    <row r="5" spans="1:20" s="8" customFormat="1" ht="48" x14ac:dyDescent="0.2">
      <c r="A5" s="28"/>
      <c r="B5" s="102">
        <v>2</v>
      </c>
      <c r="C5" s="17" t="s">
        <v>29</v>
      </c>
      <c r="D5" s="18"/>
      <c r="E5" s="20"/>
      <c r="F5" s="18"/>
      <c r="G5" s="19">
        <v>2015</v>
      </c>
      <c r="H5" s="17" t="s">
        <v>159</v>
      </c>
      <c r="I5" s="17"/>
      <c r="J5" s="20"/>
      <c r="K5" s="21" t="s">
        <v>68</v>
      </c>
      <c r="L5" s="22" t="s">
        <v>65</v>
      </c>
      <c r="M5" s="18" t="s">
        <v>66</v>
      </c>
      <c r="N5" s="29" t="s">
        <v>119</v>
      </c>
      <c r="O5" s="24">
        <v>98518</v>
      </c>
      <c r="P5" s="122">
        <v>2091329.11</v>
      </c>
      <c r="Q5" s="122">
        <v>32880629.219999999</v>
      </c>
      <c r="R5" s="25"/>
      <c r="S5" s="26"/>
      <c r="T5" s="27"/>
    </row>
    <row r="6" spans="1:20" s="8" customFormat="1" ht="63.75" x14ac:dyDescent="0.2">
      <c r="A6" s="28"/>
      <c r="B6" s="102">
        <v>3</v>
      </c>
      <c r="C6" s="17" t="s">
        <v>29</v>
      </c>
      <c r="D6" s="18"/>
      <c r="E6" s="20"/>
      <c r="F6" s="18"/>
      <c r="G6" s="30" t="s">
        <v>87</v>
      </c>
      <c r="H6" s="17" t="s">
        <v>159</v>
      </c>
      <c r="I6" s="17"/>
      <c r="J6" s="20"/>
      <c r="K6" s="21" t="s">
        <v>69</v>
      </c>
      <c r="L6" s="22" t="s">
        <v>65</v>
      </c>
      <c r="M6" s="18" t="s">
        <v>66</v>
      </c>
      <c r="N6" s="29" t="s">
        <v>120</v>
      </c>
      <c r="O6" s="24">
        <v>98942</v>
      </c>
      <c r="P6" s="122">
        <v>63916664.869999997</v>
      </c>
      <c r="Q6" s="122">
        <v>45673562.140000001</v>
      </c>
      <c r="R6" s="25"/>
      <c r="S6" s="26"/>
      <c r="T6" s="27"/>
    </row>
    <row r="7" spans="1:20" s="8" customFormat="1" ht="48" x14ac:dyDescent="0.2">
      <c r="A7" s="28"/>
      <c r="B7" s="102">
        <v>4</v>
      </c>
      <c r="C7" s="17" t="s">
        <v>29</v>
      </c>
      <c r="D7" s="18"/>
      <c r="E7" s="20"/>
      <c r="F7" s="18"/>
      <c r="G7" s="19">
        <v>2018</v>
      </c>
      <c r="H7" s="17" t="s">
        <v>159</v>
      </c>
      <c r="I7" s="17"/>
      <c r="J7" s="20"/>
      <c r="K7" s="21" t="s">
        <v>70</v>
      </c>
      <c r="L7" s="22" t="s">
        <v>65</v>
      </c>
      <c r="M7" s="18" t="s">
        <v>66</v>
      </c>
      <c r="N7" s="29" t="s">
        <v>121</v>
      </c>
      <c r="O7" s="24">
        <v>98941</v>
      </c>
      <c r="P7" s="122">
        <v>43411698.770000003</v>
      </c>
      <c r="Q7" s="122">
        <v>35921408.509999998</v>
      </c>
      <c r="R7" s="25"/>
      <c r="S7" s="26"/>
      <c r="T7" s="27"/>
    </row>
    <row r="8" spans="1:20" s="8" customFormat="1" ht="48" x14ac:dyDescent="0.2">
      <c r="A8" s="28"/>
      <c r="B8" s="102">
        <v>5</v>
      </c>
      <c r="C8" s="17" t="s">
        <v>29</v>
      </c>
      <c r="D8" s="18"/>
      <c r="E8" s="20"/>
      <c r="F8" s="18"/>
      <c r="G8" s="19">
        <v>2017</v>
      </c>
      <c r="H8" s="17" t="s">
        <v>159</v>
      </c>
      <c r="I8" s="17"/>
      <c r="J8" s="20"/>
      <c r="K8" s="21" t="s">
        <v>71</v>
      </c>
      <c r="L8" s="22" t="s">
        <v>65</v>
      </c>
      <c r="M8" s="18" t="s">
        <v>66</v>
      </c>
      <c r="N8" s="29" t="s">
        <v>122</v>
      </c>
      <c r="O8" s="24">
        <v>98846</v>
      </c>
      <c r="P8" s="122">
        <v>9981818.1600000001</v>
      </c>
      <c r="Q8" s="122">
        <v>23503297.079999998</v>
      </c>
      <c r="R8" s="25"/>
      <c r="S8" s="26"/>
      <c r="T8" s="27"/>
    </row>
    <row r="9" spans="1:20" s="8" customFormat="1" ht="48" x14ac:dyDescent="0.2">
      <c r="A9" s="28"/>
      <c r="B9" s="102">
        <v>6</v>
      </c>
      <c r="C9" s="17" t="s">
        <v>29</v>
      </c>
      <c r="D9" s="18"/>
      <c r="E9" s="20"/>
      <c r="F9" s="18"/>
      <c r="G9" s="19">
        <v>2024</v>
      </c>
      <c r="H9" s="17" t="s">
        <v>159</v>
      </c>
      <c r="I9" s="17"/>
      <c r="J9" s="20"/>
      <c r="K9" s="21" t="s">
        <v>72</v>
      </c>
      <c r="L9" s="22" t="s">
        <v>65</v>
      </c>
      <c r="M9" s="18" t="s">
        <v>66</v>
      </c>
      <c r="N9" s="29" t="s">
        <v>124</v>
      </c>
      <c r="O9" s="24">
        <v>99111</v>
      </c>
      <c r="P9" s="122">
        <v>28606250</v>
      </c>
      <c r="Q9" s="122">
        <v>27921056.41</v>
      </c>
      <c r="R9" s="25"/>
      <c r="S9" s="26"/>
      <c r="T9" s="27"/>
    </row>
    <row r="10" spans="1:20" s="8" customFormat="1" ht="48" x14ac:dyDescent="0.2">
      <c r="A10" s="28"/>
      <c r="B10" s="102">
        <v>7</v>
      </c>
      <c r="C10" s="17" t="s">
        <v>29</v>
      </c>
      <c r="D10" s="18"/>
      <c r="E10" s="20"/>
      <c r="F10" s="18"/>
      <c r="G10" s="19">
        <v>2014</v>
      </c>
      <c r="H10" s="17" t="s">
        <v>159</v>
      </c>
      <c r="I10" s="17"/>
      <c r="J10" s="20"/>
      <c r="K10" s="21" t="s">
        <v>73</v>
      </c>
      <c r="L10" s="22" t="s">
        <v>65</v>
      </c>
      <c r="M10" s="18" t="s">
        <v>66</v>
      </c>
      <c r="N10" s="29" t="s">
        <v>125</v>
      </c>
      <c r="O10" s="24">
        <v>98446</v>
      </c>
      <c r="P10" s="122">
        <v>435017.28</v>
      </c>
      <c r="Q10" s="122">
        <v>828121.56</v>
      </c>
      <c r="R10" s="25"/>
      <c r="S10" s="26"/>
      <c r="T10" s="27"/>
    </row>
    <row r="11" spans="1:20" s="8" customFormat="1" ht="48" x14ac:dyDescent="0.2">
      <c r="A11" s="28"/>
      <c r="B11" s="102">
        <v>8</v>
      </c>
      <c r="C11" s="17" t="s">
        <v>29</v>
      </c>
      <c r="D11" s="18"/>
      <c r="E11" s="31"/>
      <c r="F11" s="18"/>
      <c r="G11" s="19">
        <v>2015</v>
      </c>
      <c r="H11" s="17" t="s">
        <v>159</v>
      </c>
      <c r="I11" s="17"/>
      <c r="J11" s="31"/>
      <c r="K11" s="21" t="s">
        <v>74</v>
      </c>
      <c r="L11" s="22" t="s">
        <v>65</v>
      </c>
      <c r="M11" s="18" t="s">
        <v>66</v>
      </c>
      <c r="N11" s="29" t="s">
        <v>126</v>
      </c>
      <c r="O11" s="24">
        <v>98496</v>
      </c>
      <c r="P11" s="122">
        <v>818774.02</v>
      </c>
      <c r="Q11" s="122">
        <v>11969178.369999999</v>
      </c>
      <c r="R11" s="25"/>
      <c r="S11" s="26"/>
      <c r="T11" s="27"/>
    </row>
    <row r="12" spans="1:20" s="8" customFormat="1" ht="48" x14ac:dyDescent="0.2">
      <c r="A12" s="28"/>
      <c r="B12" s="102">
        <v>9</v>
      </c>
      <c r="C12" s="17" t="s">
        <v>29</v>
      </c>
      <c r="D12" s="18"/>
      <c r="E12" s="20"/>
      <c r="F12" s="18"/>
      <c r="G12" s="19">
        <v>2016</v>
      </c>
      <c r="H12" s="17" t="s">
        <v>159</v>
      </c>
      <c r="I12" s="17"/>
      <c r="J12" s="20"/>
      <c r="K12" s="21" t="s">
        <v>75</v>
      </c>
      <c r="L12" s="22" t="s">
        <v>65</v>
      </c>
      <c r="M12" s="18" t="s">
        <v>66</v>
      </c>
      <c r="N12" s="29" t="s">
        <v>127</v>
      </c>
      <c r="O12" s="24">
        <v>98526</v>
      </c>
      <c r="P12" s="122">
        <v>2313348.64</v>
      </c>
      <c r="Q12" s="122">
        <v>18764811.48</v>
      </c>
      <c r="R12" s="25"/>
      <c r="S12" s="26"/>
      <c r="T12" s="27"/>
    </row>
    <row r="13" spans="1:20" s="4" customFormat="1" ht="48" x14ac:dyDescent="0.25">
      <c r="A13" s="32"/>
      <c r="B13" s="102">
        <v>10</v>
      </c>
      <c r="C13" s="17" t="s">
        <v>29</v>
      </c>
      <c r="D13" s="18"/>
      <c r="E13" s="20"/>
      <c r="F13" s="18"/>
      <c r="G13" s="19">
        <v>2015</v>
      </c>
      <c r="H13" s="17" t="s">
        <v>159</v>
      </c>
      <c r="I13" s="17"/>
      <c r="J13" s="20"/>
      <c r="K13" s="21" t="s">
        <v>76</v>
      </c>
      <c r="L13" s="22" t="s">
        <v>65</v>
      </c>
      <c r="M13" s="18" t="s">
        <v>66</v>
      </c>
      <c r="N13" s="29" t="s">
        <v>128</v>
      </c>
      <c r="O13" s="24">
        <v>98521</v>
      </c>
      <c r="P13" s="122">
        <v>183495.1</v>
      </c>
      <c r="Q13" s="122">
        <v>3560988.69</v>
      </c>
      <c r="R13" s="33"/>
      <c r="S13" s="34"/>
      <c r="T13" s="35"/>
    </row>
    <row r="14" spans="1:20" s="4" customFormat="1" ht="48" x14ac:dyDescent="0.25">
      <c r="A14" s="32"/>
      <c r="B14" s="102">
        <v>11</v>
      </c>
      <c r="C14" s="17" t="s">
        <v>29</v>
      </c>
      <c r="D14" s="18"/>
      <c r="E14" s="20"/>
      <c r="F14" s="18"/>
      <c r="G14" s="19">
        <v>2012</v>
      </c>
      <c r="H14" s="17" t="s">
        <v>159</v>
      </c>
      <c r="I14" s="17"/>
      <c r="J14" s="20"/>
      <c r="K14" s="21" t="s">
        <v>77</v>
      </c>
      <c r="L14" s="22" t="s">
        <v>65</v>
      </c>
      <c r="M14" s="18" t="s">
        <v>66</v>
      </c>
      <c r="N14" s="29" t="s">
        <v>129</v>
      </c>
      <c r="O14" s="36">
        <v>8283</v>
      </c>
      <c r="P14" s="122">
        <v>14313.83</v>
      </c>
      <c r="Q14" s="122">
        <v>933212.67</v>
      </c>
      <c r="R14" s="33"/>
      <c r="S14" s="34"/>
      <c r="T14" s="35"/>
    </row>
    <row r="15" spans="1:20" s="4" customFormat="1" ht="48" x14ac:dyDescent="0.25">
      <c r="A15" s="32"/>
      <c r="B15" s="102">
        <v>12</v>
      </c>
      <c r="C15" s="17" t="s">
        <v>29</v>
      </c>
      <c r="D15" s="18"/>
      <c r="E15" s="20"/>
      <c r="F15" s="18"/>
      <c r="G15" s="19">
        <v>2015</v>
      </c>
      <c r="H15" s="17" t="s">
        <v>159</v>
      </c>
      <c r="I15" s="17"/>
      <c r="J15" s="20"/>
      <c r="K15" s="21" t="s">
        <v>78</v>
      </c>
      <c r="L15" s="22" t="s">
        <v>65</v>
      </c>
      <c r="M15" s="18" t="s">
        <v>66</v>
      </c>
      <c r="N15" s="29" t="s">
        <v>130</v>
      </c>
      <c r="O15" s="24">
        <v>98477</v>
      </c>
      <c r="P15" s="122">
        <v>78336.58</v>
      </c>
      <c r="Q15" s="122">
        <v>1013905.92</v>
      </c>
      <c r="R15" s="33"/>
      <c r="S15" s="34"/>
      <c r="T15" s="35"/>
    </row>
    <row r="16" spans="1:20" s="4" customFormat="1" ht="48" x14ac:dyDescent="0.25">
      <c r="A16" s="32"/>
      <c r="B16" s="102">
        <v>13</v>
      </c>
      <c r="C16" s="17" t="s">
        <v>29</v>
      </c>
      <c r="D16" s="19"/>
      <c r="E16" s="19"/>
      <c r="F16" s="18"/>
      <c r="G16" s="19">
        <v>2012</v>
      </c>
      <c r="H16" s="17" t="s">
        <v>159</v>
      </c>
      <c r="I16" s="17"/>
      <c r="J16" s="31"/>
      <c r="K16" s="21" t="s">
        <v>79</v>
      </c>
      <c r="L16" s="22" t="s">
        <v>65</v>
      </c>
      <c r="M16" s="18" t="s">
        <v>66</v>
      </c>
      <c r="N16" s="29" t="s">
        <v>131</v>
      </c>
      <c r="O16" s="36">
        <v>8225</v>
      </c>
      <c r="P16" s="122">
        <v>85258.48</v>
      </c>
      <c r="Q16" s="122">
        <v>5157089.04</v>
      </c>
      <c r="R16" s="33"/>
      <c r="S16" s="34"/>
      <c r="T16" s="34"/>
    </row>
    <row r="17" spans="1:20" s="4" customFormat="1" ht="48" x14ac:dyDescent="0.25">
      <c r="A17" s="32"/>
      <c r="B17" s="102">
        <v>14</v>
      </c>
      <c r="C17" s="17" t="s">
        <v>29</v>
      </c>
      <c r="D17" s="19"/>
      <c r="E17" s="19"/>
      <c r="F17" s="18"/>
      <c r="G17" s="19">
        <v>2013</v>
      </c>
      <c r="H17" s="17" t="s">
        <v>159</v>
      </c>
      <c r="I17" s="17"/>
      <c r="J17" s="20"/>
      <c r="K17" s="21" t="s">
        <v>80</v>
      </c>
      <c r="L17" s="22" t="s">
        <v>65</v>
      </c>
      <c r="M17" s="18" t="s">
        <v>66</v>
      </c>
      <c r="N17" s="29" t="s">
        <v>132</v>
      </c>
      <c r="O17" s="36">
        <v>8388</v>
      </c>
      <c r="P17" s="122">
        <v>671963.73</v>
      </c>
      <c r="Q17" s="122">
        <v>1330308.8700000001</v>
      </c>
      <c r="R17" s="33"/>
      <c r="S17" s="34"/>
      <c r="T17" s="34"/>
    </row>
    <row r="18" spans="1:20" s="4" customFormat="1" ht="48" x14ac:dyDescent="0.25">
      <c r="A18" s="32"/>
      <c r="B18" s="102">
        <v>15</v>
      </c>
      <c r="C18" s="17" t="s">
        <v>29</v>
      </c>
      <c r="D18" s="19"/>
      <c r="E18" s="19"/>
      <c r="F18" s="18"/>
      <c r="G18" s="19">
        <v>2017</v>
      </c>
      <c r="H18" s="17" t="s">
        <v>159</v>
      </c>
      <c r="I18" s="17"/>
      <c r="J18" s="20"/>
      <c r="K18" s="21" t="s">
        <v>81</v>
      </c>
      <c r="L18" s="22" t="s">
        <v>65</v>
      </c>
      <c r="M18" s="18" t="s">
        <v>66</v>
      </c>
      <c r="N18" s="29" t="s">
        <v>133</v>
      </c>
      <c r="O18" s="24">
        <v>98755</v>
      </c>
      <c r="P18" s="122">
        <v>428696.6</v>
      </c>
      <c r="Q18" s="122">
        <v>1267477.94</v>
      </c>
      <c r="R18" s="33"/>
      <c r="S18" s="34"/>
      <c r="T18" s="34"/>
    </row>
    <row r="19" spans="1:20" s="4" customFormat="1" ht="48" x14ac:dyDescent="0.25">
      <c r="A19" s="32"/>
      <c r="B19" s="102">
        <v>16</v>
      </c>
      <c r="C19" s="17" t="s">
        <v>29</v>
      </c>
      <c r="D19" s="19"/>
      <c r="E19" s="19"/>
      <c r="F19" s="18"/>
      <c r="G19" s="19">
        <v>2014</v>
      </c>
      <c r="H19" s="17" t="s">
        <v>159</v>
      </c>
      <c r="I19" s="17"/>
      <c r="J19" s="31"/>
      <c r="K19" s="21" t="s">
        <v>82</v>
      </c>
      <c r="L19" s="22" t="s">
        <v>65</v>
      </c>
      <c r="M19" s="18" t="s">
        <v>66</v>
      </c>
      <c r="N19" s="29" t="s">
        <v>134</v>
      </c>
      <c r="O19" s="24">
        <v>98382</v>
      </c>
      <c r="P19" s="122">
        <v>5933882.9500000002</v>
      </c>
      <c r="Q19" s="122">
        <v>8019106.9000000004</v>
      </c>
      <c r="R19" s="33"/>
      <c r="S19" s="34"/>
      <c r="T19" s="34"/>
    </row>
    <row r="20" spans="1:20" s="4" customFormat="1" ht="48" x14ac:dyDescent="0.25">
      <c r="A20" s="32"/>
      <c r="B20" s="102">
        <v>17</v>
      </c>
      <c r="C20" s="17" t="s">
        <v>29</v>
      </c>
      <c r="D20" s="19"/>
      <c r="E20" s="19"/>
      <c r="F20" s="18"/>
      <c r="G20" s="19">
        <v>2012</v>
      </c>
      <c r="H20" s="17" t="s">
        <v>159</v>
      </c>
      <c r="I20" s="17"/>
      <c r="J20" s="20"/>
      <c r="K20" s="21" t="s">
        <v>83</v>
      </c>
      <c r="L20" s="22" t="s">
        <v>65</v>
      </c>
      <c r="M20" s="18" t="s">
        <v>66</v>
      </c>
      <c r="N20" s="29" t="s">
        <v>135</v>
      </c>
      <c r="O20" s="36">
        <v>8292</v>
      </c>
      <c r="P20" s="122">
        <v>39465.1</v>
      </c>
      <c r="Q20" s="122">
        <v>2008206.75</v>
      </c>
      <c r="R20" s="33"/>
      <c r="S20" s="34"/>
      <c r="T20" s="34"/>
    </row>
    <row r="21" spans="1:20" s="4" customFormat="1" ht="48" x14ac:dyDescent="0.25">
      <c r="A21" s="32"/>
      <c r="B21" s="102">
        <v>18</v>
      </c>
      <c r="C21" s="17" t="s">
        <v>29</v>
      </c>
      <c r="D21" s="19"/>
      <c r="E21" s="19"/>
      <c r="F21" s="18"/>
      <c r="G21" s="19">
        <v>2012</v>
      </c>
      <c r="H21" s="17" t="s">
        <v>159</v>
      </c>
      <c r="I21" s="17"/>
      <c r="J21" s="20"/>
      <c r="K21" s="21" t="s">
        <v>84</v>
      </c>
      <c r="L21" s="22" t="s">
        <v>65</v>
      </c>
      <c r="M21" s="18" t="s">
        <v>66</v>
      </c>
      <c r="N21" s="29" t="s">
        <v>131</v>
      </c>
      <c r="O21" s="36">
        <v>8224</v>
      </c>
      <c r="P21" s="122">
        <v>69253.48</v>
      </c>
      <c r="Q21" s="122">
        <v>4014504.02</v>
      </c>
      <c r="R21" s="33"/>
      <c r="S21" s="34"/>
      <c r="T21" s="34"/>
    </row>
    <row r="22" spans="1:20" s="4" customFormat="1" ht="48" x14ac:dyDescent="0.25">
      <c r="A22" s="32"/>
      <c r="B22" s="102">
        <v>19</v>
      </c>
      <c r="C22" s="17" t="s">
        <v>29</v>
      </c>
      <c r="D22" s="19"/>
      <c r="E22" s="19"/>
      <c r="F22" s="18"/>
      <c r="G22" s="19">
        <v>2016</v>
      </c>
      <c r="H22" s="17" t="s">
        <v>159</v>
      </c>
      <c r="I22" s="37"/>
      <c r="J22" s="31"/>
      <c r="K22" s="21" t="s">
        <v>85</v>
      </c>
      <c r="L22" s="22" t="s">
        <v>65</v>
      </c>
      <c r="M22" s="18" t="s">
        <v>66</v>
      </c>
      <c r="N22" s="29" t="s">
        <v>136</v>
      </c>
      <c r="O22" s="24">
        <v>98532</v>
      </c>
      <c r="P22" s="122">
        <v>684866.69</v>
      </c>
      <c r="Q22" s="122">
        <v>10043793.810000001</v>
      </c>
      <c r="R22" s="34"/>
      <c r="S22" s="34"/>
      <c r="T22" s="34"/>
    </row>
    <row r="23" spans="1:20" s="4" customFormat="1" ht="48.75" thickBot="1" x14ac:dyDescent="0.3">
      <c r="A23" s="121"/>
      <c r="B23" s="103">
        <v>20</v>
      </c>
      <c r="C23" s="38" t="s">
        <v>29</v>
      </c>
      <c r="D23" s="39"/>
      <c r="E23" s="39"/>
      <c r="F23" s="40"/>
      <c r="G23" s="39">
        <v>2015</v>
      </c>
      <c r="H23" s="38" t="s">
        <v>159</v>
      </c>
      <c r="I23" s="41"/>
      <c r="J23" s="42"/>
      <c r="K23" s="43" t="s">
        <v>88</v>
      </c>
      <c r="L23" s="44" t="s">
        <v>65</v>
      </c>
      <c r="M23" s="40" t="s">
        <v>113</v>
      </c>
      <c r="N23" s="45" t="s">
        <v>123</v>
      </c>
      <c r="O23" s="46">
        <v>98519</v>
      </c>
      <c r="P23" s="123">
        <v>1017710.14</v>
      </c>
      <c r="Q23" s="122">
        <v>46254230.909999996</v>
      </c>
      <c r="R23" s="47"/>
      <c r="S23" s="47"/>
      <c r="T23" s="47"/>
    </row>
    <row r="24" spans="1:20" s="4" customFormat="1" ht="48" x14ac:dyDescent="0.25">
      <c r="A24" s="48" t="s">
        <v>89</v>
      </c>
      <c r="B24" s="104">
        <v>21</v>
      </c>
      <c r="C24" s="49" t="s">
        <v>29</v>
      </c>
      <c r="D24" s="50"/>
      <c r="E24" s="50"/>
      <c r="F24" s="51"/>
      <c r="G24" s="50">
        <v>2024</v>
      </c>
      <c r="H24" s="50" t="s">
        <v>159</v>
      </c>
      <c r="I24" s="52"/>
      <c r="J24" s="53"/>
      <c r="K24" s="54" t="s">
        <v>72</v>
      </c>
      <c r="L24" s="55" t="s">
        <v>65</v>
      </c>
      <c r="M24" s="51" t="s">
        <v>66</v>
      </c>
      <c r="N24" s="119" t="s">
        <v>137</v>
      </c>
      <c r="O24" s="57">
        <v>99110</v>
      </c>
      <c r="P24" s="122">
        <v>28606250</v>
      </c>
      <c r="Q24" s="122">
        <v>27921056.41</v>
      </c>
      <c r="R24" s="58"/>
      <c r="S24" s="58"/>
      <c r="T24" s="9"/>
    </row>
    <row r="25" spans="1:20" s="4" customFormat="1" ht="48" x14ac:dyDescent="0.25">
      <c r="A25" s="59"/>
      <c r="B25" s="105">
        <v>22</v>
      </c>
      <c r="C25" s="60" t="s">
        <v>29</v>
      </c>
      <c r="D25" s="61"/>
      <c r="E25" s="61"/>
      <c r="F25" s="62"/>
      <c r="G25" s="61">
        <v>2014</v>
      </c>
      <c r="H25" s="50" t="s">
        <v>159</v>
      </c>
      <c r="I25" s="63"/>
      <c r="J25" s="64"/>
      <c r="K25" s="65" t="s">
        <v>90</v>
      </c>
      <c r="L25" s="66" t="s">
        <v>65</v>
      </c>
      <c r="M25" s="62" t="s">
        <v>66</v>
      </c>
      <c r="N25" s="56" t="s">
        <v>138</v>
      </c>
      <c r="O25" s="67">
        <v>98411</v>
      </c>
      <c r="P25" s="122">
        <v>331271.26</v>
      </c>
      <c r="Q25" s="122">
        <v>13566101.85</v>
      </c>
      <c r="R25" s="68"/>
      <c r="S25" s="68"/>
      <c r="T25" s="10"/>
    </row>
    <row r="26" spans="1:20" s="4" customFormat="1" ht="51" x14ac:dyDescent="0.25">
      <c r="A26" s="59"/>
      <c r="B26" s="105">
        <v>23</v>
      </c>
      <c r="C26" s="60" t="s">
        <v>29</v>
      </c>
      <c r="D26" s="61"/>
      <c r="E26" s="61"/>
      <c r="F26" s="62"/>
      <c r="G26" s="61">
        <v>2015</v>
      </c>
      <c r="H26" s="50" t="s">
        <v>159</v>
      </c>
      <c r="I26" s="63"/>
      <c r="J26" s="69"/>
      <c r="K26" s="65" t="s">
        <v>91</v>
      </c>
      <c r="L26" s="66" t="s">
        <v>65</v>
      </c>
      <c r="M26" s="62" t="s">
        <v>66</v>
      </c>
      <c r="N26" s="56" t="s">
        <v>139</v>
      </c>
      <c r="O26" s="67">
        <v>98412</v>
      </c>
      <c r="P26" s="122">
        <v>239860.33</v>
      </c>
      <c r="Q26" s="122">
        <v>15092078.890000001</v>
      </c>
      <c r="R26" s="68"/>
      <c r="S26" s="68"/>
      <c r="T26" s="10"/>
    </row>
    <row r="27" spans="1:20" s="4" customFormat="1" ht="51" x14ac:dyDescent="0.25">
      <c r="A27" s="59"/>
      <c r="B27" s="105">
        <v>24</v>
      </c>
      <c r="C27" s="60" t="s">
        <v>29</v>
      </c>
      <c r="D27" s="61"/>
      <c r="E27" s="61"/>
      <c r="F27" s="62"/>
      <c r="G27" s="61">
        <v>2014</v>
      </c>
      <c r="H27" s="50" t="s">
        <v>159</v>
      </c>
      <c r="I27" s="63"/>
      <c r="J27" s="69"/>
      <c r="K27" s="65" t="s">
        <v>92</v>
      </c>
      <c r="L27" s="66" t="s">
        <v>65</v>
      </c>
      <c r="M27" s="62" t="s">
        <v>66</v>
      </c>
      <c r="N27" s="56" t="s">
        <v>140</v>
      </c>
      <c r="O27" s="67">
        <v>98394</v>
      </c>
      <c r="P27" s="122">
        <v>115995.69</v>
      </c>
      <c r="Q27" s="122">
        <v>3938914.53</v>
      </c>
      <c r="R27" s="68"/>
      <c r="S27" s="68"/>
      <c r="T27" s="10"/>
    </row>
    <row r="28" spans="1:20" s="4" customFormat="1" ht="48" x14ac:dyDescent="0.25">
      <c r="A28" s="59"/>
      <c r="B28" s="105">
        <v>25</v>
      </c>
      <c r="C28" s="60" t="s">
        <v>29</v>
      </c>
      <c r="D28" s="61"/>
      <c r="E28" s="61"/>
      <c r="F28" s="62"/>
      <c r="G28" s="61">
        <v>2013</v>
      </c>
      <c r="H28" s="50" t="s">
        <v>159</v>
      </c>
      <c r="I28" s="63"/>
      <c r="J28" s="64"/>
      <c r="K28" s="65" t="s">
        <v>93</v>
      </c>
      <c r="L28" s="66" t="s">
        <v>65</v>
      </c>
      <c r="M28" s="62" t="s">
        <v>66</v>
      </c>
      <c r="N28" s="56" t="s">
        <v>132</v>
      </c>
      <c r="O28" s="70">
        <v>8397</v>
      </c>
      <c r="P28" s="122">
        <v>945223.02</v>
      </c>
      <c r="Q28" s="122">
        <v>1816024.57</v>
      </c>
      <c r="R28" s="68"/>
      <c r="S28" s="68"/>
      <c r="T28" s="10"/>
    </row>
    <row r="29" spans="1:20" s="4" customFormat="1" ht="48" x14ac:dyDescent="0.25">
      <c r="A29" s="59"/>
      <c r="B29" s="105">
        <v>26</v>
      </c>
      <c r="C29" s="60" t="s">
        <v>29</v>
      </c>
      <c r="D29" s="61"/>
      <c r="E29" s="61"/>
      <c r="F29" s="62"/>
      <c r="G29" s="61">
        <v>2016</v>
      </c>
      <c r="H29" s="50" t="s">
        <v>159</v>
      </c>
      <c r="I29" s="63"/>
      <c r="J29" s="69"/>
      <c r="K29" s="65" t="s">
        <v>94</v>
      </c>
      <c r="L29" s="66" t="s">
        <v>65</v>
      </c>
      <c r="M29" s="62" t="s">
        <v>66</v>
      </c>
      <c r="N29" s="56" t="s">
        <v>141</v>
      </c>
      <c r="O29" s="67">
        <v>98704</v>
      </c>
      <c r="P29" s="122">
        <v>16578487.119999999</v>
      </c>
      <c r="Q29" s="122">
        <v>42899216.219999999</v>
      </c>
      <c r="R29" s="68"/>
      <c r="S29" s="68"/>
      <c r="T29" s="10"/>
    </row>
    <row r="30" spans="1:20" s="4" customFormat="1" ht="48" x14ac:dyDescent="0.25">
      <c r="A30" s="59"/>
      <c r="B30" s="105">
        <v>27</v>
      </c>
      <c r="C30" s="60" t="s">
        <v>29</v>
      </c>
      <c r="D30" s="61"/>
      <c r="E30" s="61"/>
      <c r="F30" s="62"/>
      <c r="G30" s="61">
        <v>2014</v>
      </c>
      <c r="H30" s="50" t="s">
        <v>159</v>
      </c>
      <c r="I30" s="63"/>
      <c r="J30" s="69"/>
      <c r="K30" s="65" t="s">
        <v>95</v>
      </c>
      <c r="L30" s="66" t="s">
        <v>65</v>
      </c>
      <c r="M30" s="62" t="s">
        <v>66</v>
      </c>
      <c r="N30" s="56" t="s">
        <v>142</v>
      </c>
      <c r="O30" s="67">
        <v>98398</v>
      </c>
      <c r="P30" s="122">
        <v>608806.72</v>
      </c>
      <c r="Q30" s="122">
        <v>633590.52</v>
      </c>
      <c r="R30" s="68"/>
      <c r="S30" s="68"/>
      <c r="T30" s="10"/>
    </row>
    <row r="31" spans="1:20" ht="48" x14ac:dyDescent="0.25">
      <c r="A31" s="71"/>
      <c r="B31" s="105">
        <v>28</v>
      </c>
      <c r="C31" s="60" t="s">
        <v>29</v>
      </c>
      <c r="D31" s="61"/>
      <c r="E31" s="61"/>
      <c r="F31" s="62"/>
      <c r="G31" s="61">
        <v>2023</v>
      </c>
      <c r="H31" s="50" t="s">
        <v>159</v>
      </c>
      <c r="I31" s="63"/>
      <c r="J31" s="69"/>
      <c r="K31" s="65" t="s">
        <v>96</v>
      </c>
      <c r="L31" s="66" t="s">
        <v>65</v>
      </c>
      <c r="M31" s="62" t="s">
        <v>66</v>
      </c>
      <c r="N31" s="56" t="s">
        <v>143</v>
      </c>
      <c r="O31" s="67">
        <v>99071</v>
      </c>
      <c r="P31" s="122">
        <v>177357.1</v>
      </c>
      <c r="Q31" s="122">
        <v>89323.19</v>
      </c>
      <c r="R31" s="111"/>
      <c r="S31" s="111"/>
      <c r="T31" s="112"/>
    </row>
    <row r="32" spans="1:20" ht="48" x14ac:dyDescent="0.25">
      <c r="A32" s="71"/>
      <c r="B32" s="105">
        <v>29</v>
      </c>
      <c r="C32" s="60" t="s">
        <v>29</v>
      </c>
      <c r="D32" s="61"/>
      <c r="E32" s="61"/>
      <c r="F32" s="62"/>
      <c r="G32" s="61">
        <v>2014</v>
      </c>
      <c r="H32" s="50" t="s">
        <v>159</v>
      </c>
      <c r="I32" s="63"/>
      <c r="J32" s="69"/>
      <c r="K32" s="65" t="s">
        <v>97</v>
      </c>
      <c r="L32" s="66" t="s">
        <v>65</v>
      </c>
      <c r="M32" s="62" t="s">
        <v>66</v>
      </c>
      <c r="N32" s="56" t="s">
        <v>144</v>
      </c>
      <c r="O32" s="67">
        <v>98381</v>
      </c>
      <c r="P32" s="122">
        <v>184970.21</v>
      </c>
      <c r="Q32" s="122">
        <v>201946.5</v>
      </c>
      <c r="R32" s="111"/>
      <c r="S32" s="111"/>
      <c r="T32" s="112"/>
    </row>
    <row r="33" spans="1:20" ht="48" x14ac:dyDescent="0.25">
      <c r="A33" s="71"/>
      <c r="B33" s="105">
        <v>30</v>
      </c>
      <c r="C33" s="60" t="s">
        <v>29</v>
      </c>
      <c r="D33" s="61"/>
      <c r="E33" s="61"/>
      <c r="F33" s="62"/>
      <c r="G33" s="61">
        <v>2012</v>
      </c>
      <c r="H33" s="50" t="s">
        <v>159</v>
      </c>
      <c r="I33" s="63"/>
      <c r="J33" s="69"/>
      <c r="K33" s="65" t="s">
        <v>98</v>
      </c>
      <c r="L33" s="66" t="s">
        <v>65</v>
      </c>
      <c r="M33" s="62" t="s">
        <v>66</v>
      </c>
      <c r="N33" s="56" t="s">
        <v>129</v>
      </c>
      <c r="O33" s="70">
        <v>8282</v>
      </c>
      <c r="P33" s="122">
        <v>119536.38</v>
      </c>
      <c r="Q33" s="122">
        <v>6659762.1500000004</v>
      </c>
      <c r="R33" s="111"/>
      <c r="S33" s="111"/>
      <c r="T33" s="112"/>
    </row>
    <row r="34" spans="1:20" ht="48" x14ac:dyDescent="0.25">
      <c r="A34" s="71"/>
      <c r="B34" s="105">
        <v>31</v>
      </c>
      <c r="C34" s="60" t="s">
        <v>29</v>
      </c>
      <c r="D34" s="61"/>
      <c r="E34" s="61"/>
      <c r="F34" s="62"/>
      <c r="G34" s="61">
        <v>2013</v>
      </c>
      <c r="H34" s="50" t="s">
        <v>159</v>
      </c>
      <c r="I34" s="63"/>
      <c r="J34" s="69"/>
      <c r="K34" s="65" t="s">
        <v>99</v>
      </c>
      <c r="L34" s="66" t="s">
        <v>65</v>
      </c>
      <c r="M34" s="62" t="s">
        <v>66</v>
      </c>
      <c r="N34" s="56" t="s">
        <v>132</v>
      </c>
      <c r="O34" s="70">
        <v>8395</v>
      </c>
      <c r="P34" s="122">
        <v>2017961.82</v>
      </c>
      <c r="Q34" s="122">
        <v>3877041.13</v>
      </c>
      <c r="R34" s="111"/>
      <c r="S34" s="111"/>
      <c r="T34" s="112"/>
    </row>
    <row r="35" spans="1:20" ht="48" x14ac:dyDescent="0.25">
      <c r="A35" s="71"/>
      <c r="B35" s="105">
        <v>32</v>
      </c>
      <c r="C35" s="60" t="s">
        <v>29</v>
      </c>
      <c r="D35" s="61"/>
      <c r="E35" s="61"/>
      <c r="F35" s="62"/>
      <c r="G35" s="61">
        <v>2023</v>
      </c>
      <c r="H35" s="50" t="s">
        <v>159</v>
      </c>
      <c r="I35" s="63"/>
      <c r="J35" s="69"/>
      <c r="K35" s="65" t="s">
        <v>100</v>
      </c>
      <c r="L35" s="66" t="s">
        <v>65</v>
      </c>
      <c r="M35" s="62" t="s">
        <v>66</v>
      </c>
      <c r="N35" s="56" t="s">
        <v>145</v>
      </c>
      <c r="O35" s="67">
        <v>99077</v>
      </c>
      <c r="P35" s="122">
        <v>9678750</v>
      </c>
      <c r="Q35" s="122">
        <v>2253506.84</v>
      </c>
      <c r="R35" s="111"/>
      <c r="S35" s="111"/>
      <c r="T35" s="112"/>
    </row>
    <row r="36" spans="1:20" ht="48" x14ac:dyDescent="0.25">
      <c r="A36" s="71"/>
      <c r="B36" s="105">
        <v>33</v>
      </c>
      <c r="C36" s="60" t="s">
        <v>29</v>
      </c>
      <c r="D36" s="61"/>
      <c r="E36" s="61"/>
      <c r="F36" s="62"/>
      <c r="G36" s="61">
        <v>2020</v>
      </c>
      <c r="H36" s="50" t="s">
        <v>159</v>
      </c>
      <c r="I36" s="63"/>
      <c r="J36" s="69"/>
      <c r="K36" s="65" t="s">
        <v>101</v>
      </c>
      <c r="L36" s="66" t="s">
        <v>65</v>
      </c>
      <c r="M36" s="62" t="s">
        <v>66</v>
      </c>
      <c r="N36" s="56" t="s">
        <v>146</v>
      </c>
      <c r="O36" s="67">
        <v>98932</v>
      </c>
      <c r="P36" s="122">
        <v>1776408.87</v>
      </c>
      <c r="Q36" s="122">
        <v>1936777.16</v>
      </c>
      <c r="R36" s="111"/>
      <c r="S36" s="111"/>
      <c r="T36" s="112"/>
    </row>
    <row r="37" spans="1:20" ht="48" x14ac:dyDescent="0.25">
      <c r="A37" s="71"/>
      <c r="B37" s="105">
        <v>34</v>
      </c>
      <c r="C37" s="60" t="s">
        <v>29</v>
      </c>
      <c r="D37" s="61"/>
      <c r="E37" s="61"/>
      <c r="F37" s="62"/>
      <c r="G37" s="61">
        <v>2013</v>
      </c>
      <c r="H37" s="50" t="s">
        <v>159</v>
      </c>
      <c r="I37" s="63"/>
      <c r="J37" s="69"/>
      <c r="K37" s="65" t="s">
        <v>102</v>
      </c>
      <c r="L37" s="66" t="s">
        <v>65</v>
      </c>
      <c r="M37" s="62" t="s">
        <v>66</v>
      </c>
      <c r="N37" s="56" t="s">
        <v>132</v>
      </c>
      <c r="O37" s="70">
        <v>8393</v>
      </c>
      <c r="P37" s="122">
        <v>6507692.4100000001</v>
      </c>
      <c r="Q37" s="122">
        <v>12883495.029999999</v>
      </c>
      <c r="R37" s="111"/>
      <c r="S37" s="111"/>
      <c r="T37" s="112"/>
    </row>
    <row r="38" spans="1:20" ht="51" x14ac:dyDescent="0.25">
      <c r="A38" s="71"/>
      <c r="B38" s="105">
        <v>35</v>
      </c>
      <c r="C38" s="60" t="s">
        <v>29</v>
      </c>
      <c r="D38" s="61"/>
      <c r="E38" s="61"/>
      <c r="F38" s="62"/>
      <c r="G38" s="61">
        <v>2013</v>
      </c>
      <c r="H38" s="50" t="s">
        <v>159</v>
      </c>
      <c r="I38" s="63"/>
      <c r="J38" s="69"/>
      <c r="K38" s="65" t="s">
        <v>103</v>
      </c>
      <c r="L38" s="66" t="s">
        <v>65</v>
      </c>
      <c r="M38" s="62" t="s">
        <v>66</v>
      </c>
      <c r="N38" s="56" t="s">
        <v>132</v>
      </c>
      <c r="O38" s="70">
        <v>8396</v>
      </c>
      <c r="P38" s="122">
        <v>4752888.7</v>
      </c>
      <c r="Q38" s="122">
        <v>3570592.81</v>
      </c>
      <c r="R38" s="111"/>
      <c r="S38" s="111"/>
      <c r="T38" s="112"/>
    </row>
    <row r="39" spans="1:20" ht="63.75" x14ac:dyDescent="0.25">
      <c r="A39" s="71"/>
      <c r="B39" s="105">
        <v>36</v>
      </c>
      <c r="C39" s="60" t="s">
        <v>29</v>
      </c>
      <c r="D39" s="61"/>
      <c r="E39" s="61"/>
      <c r="F39" s="62"/>
      <c r="G39" s="61">
        <v>2014</v>
      </c>
      <c r="H39" s="50" t="s">
        <v>159</v>
      </c>
      <c r="I39" s="63"/>
      <c r="J39" s="69"/>
      <c r="K39" s="65" t="s">
        <v>104</v>
      </c>
      <c r="L39" s="66" t="s">
        <v>65</v>
      </c>
      <c r="M39" s="62" t="s">
        <v>66</v>
      </c>
      <c r="N39" s="56" t="s">
        <v>147</v>
      </c>
      <c r="O39" s="67">
        <v>98472</v>
      </c>
      <c r="P39" s="122">
        <v>115437.95</v>
      </c>
      <c r="Q39" s="122">
        <v>4282624.55</v>
      </c>
      <c r="R39" s="111"/>
      <c r="S39" s="111"/>
      <c r="T39" s="112"/>
    </row>
    <row r="40" spans="1:20" ht="48" x14ac:dyDescent="0.25">
      <c r="A40" s="71"/>
      <c r="B40" s="105">
        <v>37</v>
      </c>
      <c r="C40" s="60" t="s">
        <v>29</v>
      </c>
      <c r="D40" s="61"/>
      <c r="E40" s="61"/>
      <c r="F40" s="62"/>
      <c r="G40" s="61">
        <v>2023</v>
      </c>
      <c r="H40" s="50" t="s">
        <v>159</v>
      </c>
      <c r="I40" s="63"/>
      <c r="J40" s="69"/>
      <c r="K40" s="65" t="s">
        <v>105</v>
      </c>
      <c r="L40" s="66" t="s">
        <v>65</v>
      </c>
      <c r="M40" s="62" t="s">
        <v>66</v>
      </c>
      <c r="N40" s="56" t="s">
        <v>148</v>
      </c>
      <c r="O40" s="67">
        <v>99078</v>
      </c>
      <c r="P40" s="122">
        <v>13140624.970000001</v>
      </c>
      <c r="Q40" s="122">
        <v>18270203.690000001</v>
      </c>
      <c r="R40" s="111"/>
      <c r="S40" s="111"/>
      <c r="T40" s="112"/>
    </row>
    <row r="41" spans="1:20" ht="48" x14ac:dyDescent="0.25">
      <c r="A41" s="71"/>
      <c r="B41" s="105">
        <v>38</v>
      </c>
      <c r="C41" s="60" t="s">
        <v>29</v>
      </c>
      <c r="D41" s="61"/>
      <c r="E41" s="61"/>
      <c r="F41" s="62"/>
      <c r="G41" s="61">
        <v>2016</v>
      </c>
      <c r="H41" s="50" t="s">
        <v>159</v>
      </c>
      <c r="I41" s="63"/>
      <c r="J41" s="69"/>
      <c r="K41" s="65" t="s">
        <v>106</v>
      </c>
      <c r="L41" s="66" t="s">
        <v>65</v>
      </c>
      <c r="M41" s="62" t="s">
        <v>66</v>
      </c>
      <c r="N41" s="56" t="s">
        <v>149</v>
      </c>
      <c r="O41" s="67">
        <v>98654</v>
      </c>
      <c r="P41" s="122">
        <v>2209974.16</v>
      </c>
      <c r="Q41" s="122">
        <v>7490912.9299999997</v>
      </c>
      <c r="R41" s="111"/>
      <c r="S41" s="111"/>
      <c r="T41" s="112"/>
    </row>
    <row r="42" spans="1:20" ht="63.75" x14ac:dyDescent="0.25">
      <c r="A42" s="71"/>
      <c r="B42" s="105">
        <v>39</v>
      </c>
      <c r="C42" s="60" t="s">
        <v>29</v>
      </c>
      <c r="D42" s="61"/>
      <c r="E42" s="61"/>
      <c r="F42" s="62"/>
      <c r="G42" s="61">
        <v>2018</v>
      </c>
      <c r="H42" s="50" t="s">
        <v>159</v>
      </c>
      <c r="I42" s="63"/>
      <c r="J42" s="69"/>
      <c r="K42" s="65" t="s">
        <v>107</v>
      </c>
      <c r="L42" s="66" t="s">
        <v>65</v>
      </c>
      <c r="M42" s="62" t="s">
        <v>66</v>
      </c>
      <c r="N42" s="56" t="s">
        <v>150</v>
      </c>
      <c r="O42" s="67">
        <v>98869</v>
      </c>
      <c r="P42" s="122">
        <v>1641767.71</v>
      </c>
      <c r="Q42" s="122">
        <v>2459822.64</v>
      </c>
      <c r="R42" s="111"/>
      <c r="S42" s="111"/>
      <c r="T42" s="112"/>
    </row>
    <row r="43" spans="1:20" ht="48" x14ac:dyDescent="0.25">
      <c r="A43" s="71"/>
      <c r="B43" s="105">
        <v>40</v>
      </c>
      <c r="C43" s="60" t="s">
        <v>29</v>
      </c>
      <c r="D43" s="61"/>
      <c r="E43" s="61"/>
      <c r="F43" s="62"/>
      <c r="G43" s="61">
        <v>2023</v>
      </c>
      <c r="H43" s="50" t="s">
        <v>159</v>
      </c>
      <c r="I43" s="63"/>
      <c r="J43" s="69"/>
      <c r="K43" s="65" t="s">
        <v>108</v>
      </c>
      <c r="L43" s="66" t="s">
        <v>65</v>
      </c>
      <c r="M43" s="62" t="s">
        <v>66</v>
      </c>
      <c r="N43" s="56" t="s">
        <v>151</v>
      </c>
      <c r="O43" s="67">
        <v>99072</v>
      </c>
      <c r="P43" s="122">
        <v>12448500</v>
      </c>
      <c r="Q43" s="122">
        <v>4409993.8099999996</v>
      </c>
      <c r="R43" s="111"/>
      <c r="S43" s="111"/>
      <c r="T43" s="112"/>
    </row>
    <row r="44" spans="1:20" ht="48" x14ac:dyDescent="0.25">
      <c r="A44" s="71"/>
      <c r="B44" s="105">
        <v>41</v>
      </c>
      <c r="C44" s="60" t="s">
        <v>29</v>
      </c>
      <c r="D44" s="61"/>
      <c r="E44" s="61"/>
      <c r="F44" s="62"/>
      <c r="G44" s="61">
        <v>2012</v>
      </c>
      <c r="H44" s="50" t="s">
        <v>159</v>
      </c>
      <c r="I44" s="63"/>
      <c r="J44" s="69"/>
      <c r="K44" s="65" t="s">
        <v>109</v>
      </c>
      <c r="L44" s="66" t="s">
        <v>65</v>
      </c>
      <c r="M44" s="62" t="s">
        <v>66</v>
      </c>
      <c r="N44" s="56" t="s">
        <v>152</v>
      </c>
      <c r="O44" s="70">
        <v>8309</v>
      </c>
      <c r="P44" s="122">
        <v>126315.76</v>
      </c>
      <c r="Q44" s="122">
        <v>439590.81</v>
      </c>
      <c r="R44" s="111"/>
      <c r="S44" s="111"/>
      <c r="T44" s="112"/>
    </row>
    <row r="45" spans="1:20" ht="48" x14ac:dyDescent="0.25">
      <c r="A45" s="71"/>
      <c r="B45" s="105">
        <v>42</v>
      </c>
      <c r="C45" s="60" t="s">
        <v>29</v>
      </c>
      <c r="D45" s="61"/>
      <c r="E45" s="61"/>
      <c r="F45" s="62"/>
      <c r="G45" s="61">
        <v>2012</v>
      </c>
      <c r="H45" s="50" t="s">
        <v>159</v>
      </c>
      <c r="I45" s="63"/>
      <c r="J45" s="69"/>
      <c r="K45" s="65" t="s">
        <v>110</v>
      </c>
      <c r="L45" s="66" t="s">
        <v>65</v>
      </c>
      <c r="M45" s="62" t="s">
        <v>66</v>
      </c>
      <c r="N45" s="56" t="s">
        <v>152</v>
      </c>
      <c r="O45" s="70">
        <v>8312</v>
      </c>
      <c r="P45" s="122">
        <v>164948.87</v>
      </c>
      <c r="Q45" s="122">
        <v>356517.83</v>
      </c>
      <c r="R45" s="111"/>
      <c r="S45" s="111"/>
      <c r="T45" s="112"/>
    </row>
    <row r="46" spans="1:20" ht="48" x14ac:dyDescent="0.25">
      <c r="A46" s="71"/>
      <c r="B46" s="105">
        <v>43</v>
      </c>
      <c r="C46" s="60" t="s">
        <v>29</v>
      </c>
      <c r="D46" s="61"/>
      <c r="E46" s="61"/>
      <c r="F46" s="62"/>
      <c r="G46" s="61">
        <v>2012</v>
      </c>
      <c r="H46" s="50" t="s">
        <v>159</v>
      </c>
      <c r="I46" s="63"/>
      <c r="J46" s="69"/>
      <c r="K46" s="65" t="s">
        <v>111</v>
      </c>
      <c r="L46" s="66" t="s">
        <v>65</v>
      </c>
      <c r="M46" s="62" t="s">
        <v>66</v>
      </c>
      <c r="N46" s="56" t="s">
        <v>152</v>
      </c>
      <c r="O46" s="70">
        <v>8308</v>
      </c>
      <c r="P46" s="122">
        <v>114483.04</v>
      </c>
      <c r="Q46" s="122">
        <v>325448.67</v>
      </c>
      <c r="R46" s="111"/>
      <c r="S46" s="111"/>
      <c r="T46" s="112"/>
    </row>
    <row r="47" spans="1:20" ht="48" x14ac:dyDescent="0.25">
      <c r="A47" s="71"/>
      <c r="B47" s="105">
        <v>44</v>
      </c>
      <c r="C47" s="60" t="s">
        <v>29</v>
      </c>
      <c r="D47" s="61"/>
      <c r="E47" s="61"/>
      <c r="F47" s="62"/>
      <c r="G47" s="61">
        <v>2023</v>
      </c>
      <c r="H47" s="50" t="s">
        <v>159</v>
      </c>
      <c r="I47" s="63"/>
      <c r="J47" s="69"/>
      <c r="K47" s="65" t="s">
        <v>112</v>
      </c>
      <c r="L47" s="66" t="s">
        <v>65</v>
      </c>
      <c r="M47" s="62" t="s">
        <v>66</v>
      </c>
      <c r="N47" s="56" t="s">
        <v>153</v>
      </c>
      <c r="O47" s="67">
        <v>99101</v>
      </c>
      <c r="P47" s="122">
        <v>213344.3</v>
      </c>
      <c r="Q47" s="122">
        <v>160439.5</v>
      </c>
      <c r="R47" s="111"/>
      <c r="S47" s="111"/>
      <c r="T47" s="112"/>
    </row>
    <row r="48" spans="1:20" ht="48.75" thickBot="1" x14ac:dyDescent="0.3">
      <c r="A48" s="120"/>
      <c r="B48" s="106">
        <v>45</v>
      </c>
      <c r="C48" s="72" t="s">
        <v>29</v>
      </c>
      <c r="D48" s="73"/>
      <c r="E48" s="73"/>
      <c r="F48" s="74"/>
      <c r="G48" s="73">
        <v>2023</v>
      </c>
      <c r="H48" s="116" t="s">
        <v>159</v>
      </c>
      <c r="I48" s="75"/>
      <c r="J48" s="76"/>
      <c r="K48" s="77" t="s">
        <v>112</v>
      </c>
      <c r="L48" s="78" t="s">
        <v>65</v>
      </c>
      <c r="M48" s="74" t="s">
        <v>66</v>
      </c>
      <c r="N48" s="79" t="s">
        <v>154</v>
      </c>
      <c r="O48" s="80">
        <v>99102</v>
      </c>
      <c r="P48" s="122">
        <v>213344.3</v>
      </c>
      <c r="Q48" s="122">
        <v>160439.5</v>
      </c>
      <c r="R48" s="117"/>
      <c r="S48" s="117"/>
      <c r="T48" s="118"/>
    </row>
    <row r="49" spans="1:20" ht="48" x14ac:dyDescent="0.25">
      <c r="A49" s="81" t="s">
        <v>114</v>
      </c>
      <c r="B49" s="107">
        <v>46</v>
      </c>
      <c r="C49" s="82" t="s">
        <v>29</v>
      </c>
      <c r="D49" s="83"/>
      <c r="E49" s="83"/>
      <c r="F49" s="84"/>
      <c r="G49" s="83">
        <v>2013</v>
      </c>
      <c r="H49" s="83" t="s">
        <v>159</v>
      </c>
      <c r="I49" s="85" t="s">
        <v>160</v>
      </c>
      <c r="J49" s="86"/>
      <c r="K49" s="87" t="s">
        <v>115</v>
      </c>
      <c r="L49" s="88" t="s">
        <v>65</v>
      </c>
      <c r="M49" s="84" t="s">
        <v>66</v>
      </c>
      <c r="N49" s="89" t="s">
        <v>155</v>
      </c>
      <c r="O49" s="90">
        <v>8374</v>
      </c>
      <c r="P49" s="122">
        <v>1750929.25</v>
      </c>
      <c r="Q49" s="122">
        <v>3813106.28</v>
      </c>
      <c r="R49" s="114"/>
      <c r="S49" s="114"/>
      <c r="T49" s="115"/>
    </row>
    <row r="50" spans="1:20" ht="57" customHeight="1" x14ac:dyDescent="0.25">
      <c r="A50" s="91"/>
      <c r="B50" s="108">
        <v>47</v>
      </c>
      <c r="C50" s="92" t="s">
        <v>29</v>
      </c>
      <c r="D50" s="93"/>
      <c r="E50" s="93"/>
      <c r="F50" s="94"/>
      <c r="G50" s="93">
        <v>2010</v>
      </c>
      <c r="H50" s="83" t="s">
        <v>159</v>
      </c>
      <c r="I50" s="110" t="s">
        <v>161</v>
      </c>
      <c r="J50" s="96"/>
      <c r="K50" s="97" t="s">
        <v>116</v>
      </c>
      <c r="L50" s="98" t="s">
        <v>65</v>
      </c>
      <c r="M50" s="94" t="s">
        <v>66</v>
      </c>
      <c r="N50" s="99" t="s">
        <v>156</v>
      </c>
      <c r="O50" s="100">
        <v>7884</v>
      </c>
      <c r="P50" s="122">
        <v>304690.88</v>
      </c>
      <c r="Q50" s="122">
        <v>14664380.619999999</v>
      </c>
      <c r="R50" s="113"/>
      <c r="S50" s="113"/>
      <c r="T50" s="112"/>
    </row>
    <row r="51" spans="1:20" ht="48" x14ac:dyDescent="0.25">
      <c r="A51" s="91"/>
      <c r="B51" s="108">
        <v>48</v>
      </c>
      <c r="C51" s="92" t="s">
        <v>29</v>
      </c>
      <c r="D51" s="93"/>
      <c r="E51" s="93"/>
      <c r="F51" s="94"/>
      <c r="G51" s="93">
        <v>2016</v>
      </c>
      <c r="H51" s="83" t="s">
        <v>159</v>
      </c>
      <c r="I51" s="95" t="s">
        <v>162</v>
      </c>
      <c r="J51" s="96"/>
      <c r="K51" s="97" t="s">
        <v>117</v>
      </c>
      <c r="L51" s="98" t="s">
        <v>65</v>
      </c>
      <c r="M51" s="94" t="s">
        <v>66</v>
      </c>
      <c r="N51" s="99" t="s">
        <v>157</v>
      </c>
      <c r="O51" s="101">
        <v>98396</v>
      </c>
      <c r="P51" s="122">
        <v>631203.54</v>
      </c>
      <c r="Q51" s="122">
        <v>17811767.059999999</v>
      </c>
      <c r="R51" s="113"/>
      <c r="S51" s="113"/>
      <c r="T51" s="112"/>
    </row>
    <row r="52" spans="1:20" ht="51" x14ac:dyDescent="0.25">
      <c r="A52" s="91"/>
      <c r="B52" s="108">
        <v>49</v>
      </c>
      <c r="C52" s="92" t="s">
        <v>29</v>
      </c>
      <c r="D52" s="93"/>
      <c r="E52" s="93"/>
      <c r="F52" s="94"/>
      <c r="G52" s="93">
        <v>2015</v>
      </c>
      <c r="H52" s="83" t="s">
        <v>159</v>
      </c>
      <c r="I52" s="95" t="s">
        <v>163</v>
      </c>
      <c r="J52" s="96"/>
      <c r="K52" s="97" t="s">
        <v>118</v>
      </c>
      <c r="L52" s="98" t="s">
        <v>65</v>
      </c>
      <c r="M52" s="94" t="s">
        <v>66</v>
      </c>
      <c r="N52" s="109" t="s">
        <v>158</v>
      </c>
      <c r="O52" s="101">
        <v>98400</v>
      </c>
      <c r="P52" s="122">
        <v>4428250.12</v>
      </c>
      <c r="Q52" s="122">
        <v>9142332.7699999996</v>
      </c>
      <c r="R52" s="113"/>
      <c r="S52" s="113"/>
      <c r="T52" s="112"/>
    </row>
    <row r="53" spans="1:20" x14ac:dyDescent="0.25">
      <c r="P53" s="124">
        <f>SUM(P4:P52)</f>
        <v>307943510.83000004</v>
      </c>
      <c r="Q53" s="126">
        <f>SUM(Q4:Q52)</f>
        <v>552559464.80999982</v>
      </c>
    </row>
  </sheetData>
  <mergeCells count="1">
    <mergeCell ref="B2:T2"/>
  </mergeCells>
  <dataValidations count="3">
    <dataValidation type="list" allowBlank="1" showInputMessage="1" showErrorMessage="1" sqref="R4:R30">
      <formula1>"да,нет"</formula1>
    </dataValidation>
    <dataValidation type="list" allowBlank="1" showInputMessage="1" showErrorMessage="1" sqref="J4:J52">
      <formula1>"Не является технологической линией,Входит в состав технологической линии,Является технологической линией"</formula1>
    </dataValidation>
    <dataValidation type="list" allowBlank="1" showInputMessage="1" showErrorMessage="1" sqref="H4:H52">
      <formula1>"зав. №,сер. №"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'W:\1 - ЛИЧНЫЕ ПАПКИ\КМ_клиенты\НИИЭТ\SPV компания\! залог оборудования\Залоговое заключение_сентябрь 2024\от клиента\[Шаблон перечня ОЗ_.xlsx]Списки'!#REF!</xm:f>
          </x14:formula1>
          <xm:sqref>C4:C8</xm:sqref>
        </x14:dataValidation>
        <x14:dataValidation type="list" allowBlank="1" showInputMessage="1" showErrorMessage="1">
          <x14:formula1>
            <xm:f>'W:\1 - ЛИЧНЫЕ ПАПКИ\КМ_клиенты\НИИЭТ\SPV компания\! залог оборудования\Залоговое заключение_октябрь 2024\[Шаблон перечня ОЗ.xlsx]Списки'!#REF!</xm:f>
          </x14:formula1>
          <xm:sqref>C9:C52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недвижимость</vt:lpstr>
      <vt:lpstr>перечень оборудования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Бирюченко Елена Петровна</dc:creator>
  <cp:lastModifiedBy>Татьяна И. Чурсанова</cp:lastModifiedBy>
  <cp:lastPrinted>2025-07-09T10:02:56Z</cp:lastPrinted>
  <dcterms:created xsi:type="dcterms:W3CDTF">2015-06-05T18:19:34Z</dcterms:created>
  <dcterms:modified xsi:type="dcterms:W3CDTF">2025-07-09T10:05:52Z</dcterms:modified>
</cp:coreProperties>
</file>